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Рабочий стол\отчеты Романова\МУНИЦИПАЛЬНЫЕ ПРОГРАММЫ (до 1 февраля)\ОТЧЕТЫ\2023\"/>
    </mc:Choice>
  </mc:AlternateContent>
  <xr:revisionPtr revIDLastSave="0" documentId="13_ncr:1_{D4077B3B-D6EB-4EB8-9007-F32399FE55EE}" xr6:coauthVersionLast="47" xr6:coauthVersionMax="47" xr10:uidLastSave="{00000000-0000-0000-0000-000000000000}"/>
  <bookViews>
    <workbookView xWindow="-120" yWindow="-120" windowWidth="25440" windowHeight="15390" firstSheet="5" activeTab="8" xr2:uid="{00000000-000D-0000-FFFF-FFFF00000000}"/>
  </bookViews>
  <sheets>
    <sheet name="комф.гор.ср." sheetId="1" r:id="rId1"/>
    <sheet name="без.город" sheetId="11" r:id="rId2"/>
    <sheet name="ГО и ЧС" sheetId="2" r:id="rId3"/>
    <sheet name="дороги" sheetId="3" r:id="rId4"/>
    <sheet name="жкх" sheetId="5" r:id="rId5"/>
    <sheet name=" благоустройство " sheetId="6" r:id="rId6"/>
    <sheet name="молодежь" sheetId="7" r:id="rId7"/>
    <sheet name="культура" sheetId="8" r:id="rId8"/>
    <sheet name="соц.поддержка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3" i="8" l="1"/>
  <c r="C18" i="9"/>
  <c r="N14" i="9"/>
  <c r="M14" i="9"/>
  <c r="L14" i="9"/>
  <c r="K14" i="9"/>
  <c r="J14" i="9"/>
  <c r="I14" i="9"/>
  <c r="H14" i="9"/>
  <c r="G14" i="9"/>
  <c r="F14" i="9"/>
  <c r="E14" i="9"/>
  <c r="D14" i="9"/>
  <c r="C19" i="8"/>
  <c r="C29" i="6"/>
  <c r="N17" i="6"/>
  <c r="M17" i="6"/>
  <c r="L17" i="6"/>
  <c r="K17" i="6"/>
  <c r="J17" i="6"/>
  <c r="I17" i="6"/>
  <c r="H17" i="6"/>
  <c r="G17" i="6"/>
  <c r="F17" i="6"/>
  <c r="E17" i="6"/>
  <c r="D17" i="6"/>
  <c r="C17" i="6"/>
  <c r="O19" i="6"/>
  <c r="N12" i="6"/>
  <c r="M12" i="6"/>
  <c r="L12" i="6"/>
  <c r="K12" i="6"/>
  <c r="J12" i="6"/>
  <c r="I12" i="6"/>
  <c r="H12" i="6"/>
  <c r="G12" i="6"/>
  <c r="F12" i="6"/>
  <c r="E12" i="6"/>
  <c r="D12" i="6"/>
  <c r="C12" i="6"/>
  <c r="C23" i="5"/>
  <c r="N16" i="5"/>
  <c r="M16" i="5"/>
  <c r="L16" i="5"/>
  <c r="K16" i="5"/>
  <c r="J16" i="5"/>
  <c r="I16" i="5"/>
  <c r="H16" i="5"/>
  <c r="G16" i="5"/>
  <c r="F16" i="5"/>
  <c r="E16" i="5"/>
  <c r="D16" i="5"/>
  <c r="C16" i="5"/>
  <c r="C12" i="5"/>
  <c r="O19" i="5"/>
  <c r="O18" i="5"/>
  <c r="C12" i="3"/>
  <c r="C23" i="2"/>
  <c r="N17" i="2"/>
  <c r="M17" i="2"/>
  <c r="L17" i="2"/>
  <c r="K17" i="2"/>
  <c r="J17" i="2"/>
  <c r="I17" i="2"/>
  <c r="H17" i="2"/>
  <c r="G17" i="2"/>
  <c r="F17" i="2"/>
  <c r="E17" i="2"/>
  <c r="D17" i="2"/>
  <c r="C17" i="2"/>
  <c r="C14" i="2"/>
  <c r="C12" i="2"/>
  <c r="N14" i="2"/>
  <c r="M14" i="2"/>
  <c r="L14" i="2"/>
  <c r="K14" i="2"/>
  <c r="J14" i="2"/>
  <c r="I14" i="2"/>
  <c r="H14" i="2"/>
  <c r="G14" i="2"/>
  <c r="F14" i="2"/>
  <c r="E14" i="2"/>
  <c r="D14" i="2"/>
  <c r="N19" i="11"/>
  <c r="M19" i="11"/>
  <c r="L19" i="11"/>
  <c r="K19" i="11"/>
  <c r="J19" i="11"/>
  <c r="I19" i="11"/>
  <c r="H19" i="11"/>
  <c r="G19" i="11"/>
  <c r="F19" i="11"/>
  <c r="E19" i="11"/>
  <c r="D19" i="11"/>
  <c r="C19" i="11"/>
  <c r="C17" i="11"/>
  <c r="C15" i="11"/>
  <c r="C13" i="11"/>
  <c r="N15" i="11"/>
  <c r="M15" i="11"/>
  <c r="O15" i="11" s="1"/>
  <c r="L15" i="11"/>
  <c r="K15" i="11"/>
  <c r="J15" i="11"/>
  <c r="I15" i="11"/>
  <c r="H15" i="11"/>
  <c r="G15" i="11"/>
  <c r="F15" i="11"/>
  <c r="E15" i="11"/>
  <c r="D15" i="11"/>
  <c r="N17" i="11"/>
  <c r="M17" i="11"/>
  <c r="L17" i="11"/>
  <c r="K17" i="11"/>
  <c r="J17" i="11"/>
  <c r="I17" i="11"/>
  <c r="H17" i="11"/>
  <c r="G17" i="11"/>
  <c r="F17" i="11"/>
  <c r="E17" i="11"/>
  <c r="D17" i="11"/>
  <c r="N13" i="11"/>
  <c r="N12" i="11" s="1"/>
  <c r="M13" i="11"/>
  <c r="M12" i="11" s="1"/>
  <c r="L13" i="11"/>
  <c r="L12" i="11" s="1"/>
  <c r="K13" i="11"/>
  <c r="K12" i="11" s="1"/>
  <c r="J13" i="11"/>
  <c r="J12" i="11" s="1"/>
  <c r="I13" i="11"/>
  <c r="I12" i="11" s="1"/>
  <c r="H13" i="11"/>
  <c r="H12" i="11" s="1"/>
  <c r="G13" i="11"/>
  <c r="G12" i="11" s="1"/>
  <c r="F13" i="11"/>
  <c r="F12" i="11" s="1"/>
  <c r="E13" i="11"/>
  <c r="E12" i="11" s="1"/>
  <c r="D13" i="11"/>
  <c r="D12" i="11" s="1"/>
  <c r="C12" i="11"/>
  <c r="N35" i="1"/>
  <c r="M35" i="1"/>
  <c r="L35" i="1"/>
  <c r="K35" i="1"/>
  <c r="J35" i="1"/>
  <c r="I35" i="1"/>
  <c r="H35" i="1"/>
  <c r="G35" i="1"/>
  <c r="F35" i="1"/>
  <c r="E35" i="1"/>
  <c r="D35" i="1"/>
  <c r="C35" i="1"/>
  <c r="N23" i="1"/>
  <c r="M23" i="1"/>
  <c r="L23" i="1"/>
  <c r="K23" i="1"/>
  <c r="J23" i="1"/>
  <c r="I23" i="1"/>
  <c r="H23" i="1"/>
  <c r="G23" i="1"/>
  <c r="F23" i="1"/>
  <c r="E23" i="1"/>
  <c r="D23" i="1"/>
  <c r="C23" i="1"/>
  <c r="N24" i="1"/>
  <c r="M24" i="1"/>
  <c r="L24" i="1"/>
  <c r="K24" i="1"/>
  <c r="J24" i="1"/>
  <c r="I24" i="1"/>
  <c r="H24" i="1"/>
  <c r="G24" i="1"/>
  <c r="F24" i="1"/>
  <c r="E24" i="1"/>
  <c r="D24" i="1"/>
  <c r="C24" i="1"/>
  <c r="I18" i="1"/>
  <c r="H18" i="1"/>
  <c r="G18" i="1"/>
  <c r="N19" i="1"/>
  <c r="N18" i="1" s="1"/>
  <c r="M19" i="1"/>
  <c r="M18" i="1" s="1"/>
  <c r="L19" i="1"/>
  <c r="L18" i="1" s="1"/>
  <c r="K19" i="1"/>
  <c r="K18" i="1" s="1"/>
  <c r="J19" i="1"/>
  <c r="J18" i="1" s="1"/>
  <c r="I19" i="1"/>
  <c r="H19" i="1"/>
  <c r="G19" i="1"/>
  <c r="F19" i="1"/>
  <c r="F18" i="1" s="1"/>
  <c r="E19" i="1"/>
  <c r="E18" i="1" s="1"/>
  <c r="D19" i="1"/>
  <c r="D18" i="1" s="1"/>
  <c r="C19" i="1"/>
  <c r="C18" i="1" s="1"/>
  <c r="O17" i="11" l="1"/>
  <c r="O12" i="11"/>
  <c r="N13" i="1"/>
  <c r="N12" i="1" s="1"/>
  <c r="M13" i="1"/>
  <c r="M12" i="1" s="1"/>
  <c r="L13" i="1"/>
  <c r="L12" i="1" s="1"/>
  <c r="K13" i="1"/>
  <c r="K12" i="1" s="1"/>
  <c r="J13" i="1"/>
  <c r="J12" i="1" s="1"/>
  <c r="I13" i="1"/>
  <c r="I12" i="1" s="1"/>
  <c r="H13" i="1"/>
  <c r="H12" i="1" s="1"/>
  <c r="G13" i="1"/>
  <c r="G12" i="1" s="1"/>
  <c r="F13" i="1"/>
  <c r="F12" i="1" s="1"/>
  <c r="E13" i="1"/>
  <c r="E12" i="1" s="1"/>
  <c r="D13" i="1"/>
  <c r="D12" i="1" s="1"/>
  <c r="C13" i="1"/>
  <c r="C12" i="1" s="1"/>
  <c r="N26" i="6" l="1"/>
  <c r="M26" i="6"/>
  <c r="L26" i="6"/>
  <c r="O26" i="6" s="1"/>
  <c r="K26" i="6"/>
  <c r="J26" i="6"/>
  <c r="I26" i="6"/>
  <c r="H26" i="6"/>
  <c r="G26" i="6"/>
  <c r="F26" i="6"/>
  <c r="C26" i="6"/>
  <c r="O15" i="9"/>
  <c r="O17" i="9"/>
  <c r="O13" i="9"/>
  <c r="D18" i="9"/>
  <c r="J18" i="9"/>
  <c r="L18" i="9"/>
  <c r="D12" i="9"/>
  <c r="E12" i="9"/>
  <c r="F12" i="9"/>
  <c r="F18" i="9" s="1"/>
  <c r="G12" i="9"/>
  <c r="H12" i="9"/>
  <c r="I12" i="9"/>
  <c r="J12" i="9"/>
  <c r="K12" i="9"/>
  <c r="L12" i="9"/>
  <c r="M12" i="9"/>
  <c r="N12" i="9"/>
  <c r="C12" i="9"/>
  <c r="D16" i="9"/>
  <c r="E16" i="9"/>
  <c r="F16" i="9"/>
  <c r="G16" i="9"/>
  <c r="G18" i="9" s="1"/>
  <c r="H16" i="9"/>
  <c r="I16" i="9"/>
  <c r="J16" i="9"/>
  <c r="K16" i="9"/>
  <c r="K18" i="9" s="1"/>
  <c r="L16" i="9"/>
  <c r="M16" i="9"/>
  <c r="N16" i="9"/>
  <c r="C16" i="9"/>
  <c r="O23" i="8"/>
  <c r="O26" i="8"/>
  <c r="O14" i="8"/>
  <c r="O15" i="8"/>
  <c r="O18" i="8"/>
  <c r="O20" i="8"/>
  <c r="O13" i="11"/>
  <c r="O19" i="11" s="1"/>
  <c r="O12" i="7"/>
  <c r="O13" i="7"/>
  <c r="O14" i="7"/>
  <c r="O15" i="7"/>
  <c r="O24" i="6"/>
  <c r="O25" i="6"/>
  <c r="O13" i="6"/>
  <c r="O15" i="6"/>
  <c r="O18" i="6"/>
  <c r="O22" i="6"/>
  <c r="O13" i="5"/>
  <c r="O14" i="5"/>
  <c r="O15" i="5"/>
  <c r="O17" i="5"/>
  <c r="O13" i="3"/>
  <c r="O14" i="3"/>
  <c r="O15" i="3"/>
  <c r="M12" i="3"/>
  <c r="E19" i="3"/>
  <c r="N12" i="2"/>
  <c r="M12" i="2"/>
  <c r="L12" i="2"/>
  <c r="K12" i="2"/>
  <c r="J12" i="2"/>
  <c r="I12" i="2"/>
  <c r="H12" i="2"/>
  <c r="G12" i="2"/>
  <c r="F12" i="2"/>
  <c r="E12" i="2"/>
  <c r="D12" i="2"/>
  <c r="L23" i="2"/>
  <c r="K23" i="2"/>
  <c r="N25" i="8"/>
  <c r="M25" i="8"/>
  <c r="L25" i="8"/>
  <c r="K25" i="8"/>
  <c r="J25" i="8"/>
  <c r="I25" i="8"/>
  <c r="H25" i="8"/>
  <c r="G25" i="8"/>
  <c r="F25" i="8"/>
  <c r="E25" i="8"/>
  <c r="D25" i="8"/>
  <c r="C17" i="8"/>
  <c r="D17" i="8"/>
  <c r="E17" i="8"/>
  <c r="F17" i="8"/>
  <c r="G17" i="8"/>
  <c r="H17" i="8"/>
  <c r="I17" i="8"/>
  <c r="J17" i="8"/>
  <c r="K17" i="8"/>
  <c r="L17" i="8"/>
  <c r="M17" i="8"/>
  <c r="N17" i="8"/>
  <c r="C25" i="8"/>
  <c r="E12" i="8"/>
  <c r="N18" i="9"/>
  <c r="H18" i="9"/>
  <c r="C14" i="9"/>
  <c r="N19" i="8"/>
  <c r="M19" i="8"/>
  <c r="L19" i="8"/>
  <c r="K19" i="8"/>
  <c r="J19" i="8"/>
  <c r="I19" i="8"/>
  <c r="H19" i="8"/>
  <c r="G19" i="8"/>
  <c r="F19" i="8"/>
  <c r="E19" i="8"/>
  <c r="D19" i="8"/>
  <c r="N22" i="8"/>
  <c r="M22" i="8"/>
  <c r="L22" i="8"/>
  <c r="K22" i="8"/>
  <c r="J22" i="8"/>
  <c r="I22" i="8"/>
  <c r="H22" i="8"/>
  <c r="G22" i="8"/>
  <c r="F22" i="8"/>
  <c r="E22" i="8"/>
  <c r="D22" i="8"/>
  <c r="C22" i="8"/>
  <c r="C27" i="8" s="1"/>
  <c r="N12" i="8"/>
  <c r="M12" i="8"/>
  <c r="L12" i="8"/>
  <c r="K12" i="8"/>
  <c r="J12" i="8"/>
  <c r="I12" i="8"/>
  <c r="H12" i="8"/>
  <c r="G12" i="8"/>
  <c r="F12" i="8"/>
  <c r="D12" i="8"/>
  <c r="C12" i="8"/>
  <c r="N11" i="7"/>
  <c r="N17" i="7" s="1"/>
  <c r="M11" i="7"/>
  <c r="M17" i="7" s="1"/>
  <c r="L11" i="7"/>
  <c r="L17" i="7" s="1"/>
  <c r="K11" i="7"/>
  <c r="K17" i="7" s="1"/>
  <c r="J11" i="7"/>
  <c r="J17" i="7" s="1"/>
  <c r="I11" i="7"/>
  <c r="I17" i="7" s="1"/>
  <c r="H11" i="7"/>
  <c r="H17" i="7" s="1"/>
  <c r="G11" i="7"/>
  <c r="G17" i="7" s="1"/>
  <c r="F11" i="7"/>
  <c r="F17" i="7" s="1"/>
  <c r="E11" i="7"/>
  <c r="E17" i="7" s="1"/>
  <c r="D11" i="7"/>
  <c r="D17" i="7" s="1"/>
  <c r="C11" i="7"/>
  <c r="C17" i="7" s="1"/>
  <c r="E23" i="6"/>
  <c r="N23" i="6"/>
  <c r="M23" i="6"/>
  <c r="L23" i="6"/>
  <c r="L29" i="6" s="1"/>
  <c r="K23" i="6"/>
  <c r="K29" i="6" s="1"/>
  <c r="J23" i="6"/>
  <c r="J29" i="6" s="1"/>
  <c r="I23" i="6"/>
  <c r="H23" i="6"/>
  <c r="G23" i="6"/>
  <c r="F23" i="6"/>
  <c r="D23" i="6"/>
  <c r="C23" i="6"/>
  <c r="N21" i="6"/>
  <c r="N29" i="6" s="1"/>
  <c r="M21" i="6"/>
  <c r="L21" i="6"/>
  <c r="K21" i="6"/>
  <c r="J21" i="6"/>
  <c r="I21" i="6"/>
  <c r="H21" i="6"/>
  <c r="G21" i="6"/>
  <c r="F21" i="6"/>
  <c r="F29" i="6" s="1"/>
  <c r="E21" i="6"/>
  <c r="D21" i="6"/>
  <c r="C21" i="6"/>
  <c r="N12" i="5"/>
  <c r="M12" i="5"/>
  <c r="L12" i="5"/>
  <c r="K12" i="5"/>
  <c r="J12" i="5"/>
  <c r="I12" i="5"/>
  <c r="H12" i="5"/>
  <c r="G12" i="5"/>
  <c r="G23" i="5" s="1"/>
  <c r="F12" i="5"/>
  <c r="F23" i="5" s="1"/>
  <c r="E12" i="5"/>
  <c r="D12" i="5"/>
  <c r="N12" i="3"/>
  <c r="L12" i="3"/>
  <c r="K12" i="3"/>
  <c r="J12" i="3"/>
  <c r="I12" i="3"/>
  <c r="H12" i="3"/>
  <c r="G12" i="3"/>
  <c r="F12" i="3"/>
  <c r="D12" i="3"/>
  <c r="N19" i="3"/>
  <c r="L19" i="3"/>
  <c r="K19" i="3"/>
  <c r="J19" i="3"/>
  <c r="I19" i="3"/>
  <c r="H19" i="3"/>
  <c r="G19" i="3"/>
  <c r="F19" i="3"/>
  <c r="D19" i="3"/>
  <c r="C19" i="3"/>
  <c r="I18" i="9" l="1"/>
  <c r="M18" i="9"/>
  <c r="E18" i="9"/>
  <c r="K27" i="8"/>
  <c r="I27" i="8"/>
  <c r="O12" i="8"/>
  <c r="G29" i="6"/>
  <c r="H29" i="6"/>
  <c r="I29" i="6"/>
  <c r="D29" i="6"/>
  <c r="M29" i="6"/>
  <c r="I23" i="5"/>
  <c r="E23" i="5"/>
  <c r="O16" i="5"/>
  <c r="O12" i="5"/>
  <c r="E29" i="6"/>
  <c r="O21" i="6"/>
  <c r="O23" i="6"/>
  <c r="O12" i="6"/>
  <c r="O17" i="6"/>
  <c r="H23" i="5"/>
  <c r="O11" i="7"/>
  <c r="K23" i="5"/>
  <c r="H27" i="8"/>
  <c r="N23" i="2"/>
  <c r="G27" i="8"/>
  <c r="L27" i="8"/>
  <c r="F27" i="8"/>
  <c r="N27" i="8"/>
  <c r="E27" i="8"/>
  <c r="J27" i="8"/>
  <c r="M27" i="8"/>
  <c r="J23" i="2"/>
  <c r="E23" i="2"/>
  <c r="M23" i="2"/>
  <c r="D23" i="2"/>
  <c r="F23" i="2"/>
  <c r="H23" i="2"/>
  <c r="I23" i="2"/>
  <c r="G23" i="2"/>
  <c r="N23" i="5"/>
  <c r="D23" i="5"/>
  <c r="J23" i="5"/>
  <c r="L23" i="5"/>
  <c r="M23" i="5"/>
  <c r="M19" i="3"/>
  <c r="E12" i="3"/>
  <c r="O12" i="3" s="1"/>
  <c r="D27" i="8"/>
  <c r="O18" i="9" l="1"/>
  <c r="O29" i="6"/>
  <c r="O27" i="8"/>
</calcChain>
</file>

<file path=xl/sharedStrings.xml><?xml version="1.0" encoding="utf-8"?>
<sst xmlns="http://schemas.openxmlformats.org/spreadsheetml/2006/main" count="377" uniqueCount="129">
  <si>
    <t>Отчет</t>
  </si>
  <si>
    <t>N</t>
  </si>
  <si>
    <t>Наименование структурного элемента муниципальной программы</t>
  </si>
  <si>
    <t>Объем финансового обеспечения муниципальной программы в отчетном году (тыс. рублей)</t>
  </si>
  <si>
    <t>Фактическое финансирование муниципальной программы на отчетную дату (нарастающим итогом) (тыс. рублей)</t>
  </si>
  <si>
    <t>Выполнено на отчетную дату (нарастающим итогом) (тыс. рублей)</t>
  </si>
  <si>
    <t>Сведения о достигнутых результатах</t>
  </si>
  <si>
    <t>Оценка выполнения</t>
  </si>
  <si>
    <t>Федеральный бюджет</t>
  </si>
  <si>
    <t>Областной бюджет</t>
  </si>
  <si>
    <t>Местные бюджеты</t>
  </si>
  <si>
    <t>Прочие источники</t>
  </si>
  <si>
    <t>Подпрограмма 1</t>
  </si>
  <si>
    <t>мероприятие федерального (регионального, муниципального) проекта 1.2</t>
  </si>
  <si>
    <t>…</t>
  </si>
  <si>
    <t>мероприятие 1.2</t>
  </si>
  <si>
    <t>Мероприятие 1.1</t>
  </si>
  <si>
    <t>Мероприятие 1.2</t>
  </si>
  <si>
    <t>Итого по подпрограмме</t>
  </si>
  <si>
    <t>Подпрограмма 2</t>
  </si>
  <si>
    <t>...</t>
  </si>
  <si>
    <t>Всего по муниципальной программе</t>
  </si>
  <si>
    <t>--------------------------------</t>
  </si>
  <si>
    <t>о реализации программы 08</t>
  </si>
  <si>
    <t>Ответственный исполнитель: Администрация МО «Юкковское сельское поселение» Всеволожского муниципального района Ленинградской области</t>
  </si>
  <si>
    <t>1.Комплекс процессных мероприятий: «Вовлечение граждан в решение вопросов развития городской среды»</t>
  </si>
  <si>
    <t>о реализации программы 11</t>
  </si>
  <si>
    <r>
      <t>Наименование муниципальной программы: «</t>
    </r>
    <r>
      <rPr>
        <b/>
        <sz val="14"/>
        <color theme="1"/>
        <rFont val="Times New Roman"/>
        <family val="1"/>
        <charset val="204"/>
      </rPr>
      <t>Формирование комфортной городской среды на территории МО «Юкковское сельское поселение»</t>
    </r>
    <r>
      <rPr>
        <sz val="14"/>
        <color theme="1"/>
        <rFont val="Times New Roman"/>
        <family val="1"/>
        <charset val="204"/>
      </rPr>
      <t xml:space="preserve"> </t>
    </r>
  </si>
  <si>
    <t>Мероприятие 1.1 Содержание автомобильных дорог общего пользования местного значения</t>
  </si>
  <si>
    <t xml:space="preserve">Мероприятие 1.2 Ремонт автомобильных дорог местного значения в границах населенных пунктов поселения
</t>
  </si>
  <si>
    <t>Мероприятие 1.3 Ремонт участка автомобильной дороги общего пользования местного значения за счет иных межбюджетных трансфертов</t>
  </si>
  <si>
    <t>1.Комплекс процессных мероприятий: "Повышение эффективности использования автомобильных дорог и обеспечение безопасности дорожного движения на автомобильных дорогах местного значения в границах МО "Юкковское сельское поселение»</t>
  </si>
  <si>
    <t>о реализации программы 12</t>
  </si>
  <si>
    <t xml:space="preserve">Мероприятие 1.3 </t>
  </si>
  <si>
    <t>о реализации программы 14</t>
  </si>
  <si>
    <t>1.Комплекс процессных мероприятий: «Развитие и содержание коммунальной инфраструктуры в МО «Юкковское сельское поселение»</t>
  </si>
  <si>
    <t>Мероприятие 1.1 Организация в границах поселения газоснабжения населения</t>
  </si>
  <si>
    <t xml:space="preserve">Мероприятие 1.3 Организация в границах поселения теплоснабжения населения </t>
  </si>
  <si>
    <t>2. Комплекс процессных мероприятий "Развитие и содержание жилищного фонда МО "Юкковское сельское поселение</t>
  </si>
  <si>
    <t>Мероприятие 2.2:Взносы на капитальный ремонт, оплачиваемые МО «Юкковское сельское поселение» за муниципальные помещения в многоквартирных домах</t>
  </si>
  <si>
    <t>о реализации программы 15</t>
  </si>
  <si>
    <t>Мероприятие 1.1 Организация и выполнение работ по благоустройству населенных пунктов включая озеленение</t>
  </si>
  <si>
    <t>1.Комплекс процессных мероприятий: "Благоустройство территории МО "Юкковское сельское поселение"</t>
  </si>
  <si>
    <t>2. Комплекс процессных мероприятий "Надлежащее содержание территории МО "Юкковское сельское поселение"</t>
  </si>
  <si>
    <t>3. Комплекс процессных мероприятий "Совершенствование системы наружного освещения улиц населенных пунктов МО "Юкковское сельское поселение"</t>
  </si>
  <si>
    <t>Мероприятие   3.1: Организация освещения улиц и улучшение технического состояния электрических линий уличного освещения</t>
  </si>
  <si>
    <t>4. Комплекс процессных мероприятий "Содействие развитию участия населения в осуществлении местного самоуправления в иных формах на территории МО "Юкковское сельское поселение"</t>
  </si>
  <si>
    <t>Мероприятие   4.1: Выполнение мероприятий по реализации областного закона от 15.01.2018 года №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</si>
  <si>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>Мероприятие   4.2: Выполнение мероприятий по реализации областного закона от28 декабря 2018 года № 147-оз "О старостах сельских населенных пунктов Ленинградской области и содействии участию</t>
  </si>
  <si>
    <t>о реализации программы 16</t>
  </si>
  <si>
    <t>1. Комплекс процессных мероприятий:"Организация и осуществление мероприятий по работе с молодежью"</t>
  </si>
  <si>
    <t>Мероприятие 1.1. Развитие молодежного самоуправления и повышения правовой культуры</t>
  </si>
  <si>
    <t>Мероприятие 1.2 Поощрение ценными подарками первоклассников и поддержка подростковых и молодежных инициатив, талантливых представителей молодежи.</t>
  </si>
  <si>
    <t>Мероприятие 1.3 Содействие временной занятости и организация летнего отдыха подростков</t>
  </si>
  <si>
    <t xml:space="preserve">Мероприятие   4.2: </t>
  </si>
  <si>
    <t>о реализации программы 17</t>
  </si>
  <si>
    <t>1. Комплекс процессных мероприятий: "Создание условий для организации досуга и обеспечения жителей поселения услугами организации культуры"</t>
  </si>
  <si>
    <t>Мероприятие 1.1. Организация и проведение культурно массовых мероприятий, конкурсов выставок, фестивалей и мастер-классов</t>
  </si>
  <si>
    <t>Мероприятие 1.2 Вручение ценных подарков различным категориям граждан к государственным, профессиональным праздникам и Дням воинской славы России*</t>
  </si>
  <si>
    <t>Мероприятие 1.3 Организация бесплатных поездок и посещений для жителей поселения в учреждения культуры, искусства, к памятникам истории**</t>
  </si>
  <si>
    <t>2. Комплекс процессных мероприятий "Выявление, охрана и популяризация культурного и исторического наследия"</t>
  </si>
  <si>
    <t>3. Комплекс процессных мероприятий "Организация библиотечного обслуживания населения МО "Юкковское сельское поселение"</t>
  </si>
  <si>
    <t>Мероприятие   3.2: Расходы на обеспечение деятельности библиотек</t>
  </si>
  <si>
    <t>Мероприятие   3.1: Комплектование книжного фонда</t>
  </si>
  <si>
    <t xml:space="preserve">Мероприятие 1.4. </t>
  </si>
  <si>
    <t>о реализации программы 18</t>
  </si>
  <si>
    <t>1. Комплекс процессных мероприятий: "Оказание социальной и материальной помощи гражданам МО "Юкковское сельское поселение"</t>
  </si>
  <si>
    <t>Мероприятие 1.1. Единовременная денежная выплата гражданам оказавшимся в трудной жизненной ситуации</t>
  </si>
  <si>
    <t>2. Комплекс процессных мероприятий "Создание благоприятных условий жизнедеятельности семьи и функционирования семьи"</t>
  </si>
  <si>
    <t>Мероприятие 2.1. Поощрение ценным подарком к юбилею свадьбы</t>
  </si>
  <si>
    <t>4. Комплекс процессных мероприятий "Организация и проведение мероприятий, направленных на развитие массового спорта в МО "Юкковское сельское поселение "</t>
  </si>
  <si>
    <t>Мероприятие   4.1: Организация и проведение физкультурно-оздоровительных и спортивных мероприятий поселения</t>
  </si>
  <si>
    <t>Мероприятие 5.1. разработка проектно-сметной документации, прохождение госэкспертизы, проверка достоверности определения сметной стоимости и т.д.</t>
  </si>
  <si>
    <t>о реализации программы 09</t>
  </si>
  <si>
    <r>
      <t xml:space="preserve">Наименование муниципальной программы: </t>
    </r>
    <r>
      <rPr>
        <b/>
        <sz val="14"/>
        <color theme="1"/>
        <rFont val="Times New Roman"/>
        <family val="1"/>
        <charset val="204"/>
      </rPr>
      <t xml:space="preserve">«Безопасный город МО «Юкковское сельское поселение» </t>
    </r>
  </si>
  <si>
    <r>
      <t xml:space="preserve">Наименование муниципальной программы: </t>
    </r>
    <r>
      <rPr>
        <b/>
        <sz val="14"/>
        <color theme="1"/>
        <rFont val="Times New Roman"/>
        <family val="1"/>
        <charset val="204"/>
      </rPr>
      <t xml:space="preserve">"Развитие сети муниципальных дорог общего пользования в МО «Юкковское сельское поселение» </t>
    </r>
  </si>
  <si>
    <r>
      <t xml:space="preserve">Наименование муниципальной программы: </t>
    </r>
    <r>
      <rPr>
        <b/>
        <sz val="14"/>
        <color theme="1"/>
        <rFont val="Times New Roman"/>
        <family val="1"/>
        <charset val="204"/>
      </rPr>
      <t>«Развитие жилищно-коммунального хозяйства в МО «Юкковское сельское поселение»</t>
    </r>
  </si>
  <si>
    <r>
      <t>Наименование муниципальной программы:</t>
    </r>
    <r>
      <rPr>
        <b/>
        <sz val="14"/>
        <color theme="1"/>
        <rFont val="Times New Roman"/>
        <family val="1"/>
        <charset val="204"/>
      </rPr>
      <t xml:space="preserve"> "Благоустройство территории МО «Юкковское сельское поселение» </t>
    </r>
  </si>
  <si>
    <r>
      <t xml:space="preserve">Наименование муниципальной программы: </t>
    </r>
    <r>
      <rPr>
        <b/>
        <sz val="14"/>
        <color theme="1"/>
        <rFont val="Times New Roman"/>
        <family val="1"/>
        <charset val="204"/>
      </rPr>
      <t>«Наша молодежь»</t>
    </r>
  </si>
  <si>
    <r>
      <t xml:space="preserve">Наименование муниципальной программы: </t>
    </r>
    <r>
      <rPr>
        <b/>
        <sz val="14"/>
        <color theme="1"/>
        <rFont val="Times New Roman"/>
        <family val="1"/>
        <charset val="204"/>
      </rPr>
      <t>«Развитие культуры и спорта в МО «Юкковское сельское поселение»</t>
    </r>
  </si>
  <si>
    <r>
      <t xml:space="preserve">Наименование муниципальной программы: </t>
    </r>
    <r>
      <rPr>
        <b/>
        <sz val="14"/>
        <color theme="1"/>
        <rFont val="Times New Roman"/>
        <family val="1"/>
        <charset val="204"/>
      </rPr>
      <t>«Дополнительные меры социальной поддержки населения в МО «Юкковское сельское поселение»</t>
    </r>
  </si>
  <si>
    <t>выполнено</t>
  </si>
  <si>
    <r>
      <t>Наименование муниципальной программы: «</t>
    </r>
    <r>
      <rPr>
        <b/>
        <sz val="14"/>
        <color theme="1"/>
        <rFont val="Times New Roman"/>
        <family val="1"/>
        <charset val="204"/>
      </rPr>
      <t xml:space="preserve">Участие в предупреждении и ликвидации последствий чрезвычайных ситуаций и обеспечение первичных мер  пожарной безопасности на территории МО  «Юкковское сельское поселение» </t>
    </r>
  </si>
  <si>
    <t>2. Комплекс процессных мероприятий: «Обеспечение первичных мер пожарной безопасности 
на территории 
МО «Юкковское сельское поселение»</t>
  </si>
  <si>
    <t>3. Комплекс процессных мероприятий: «Мероприятия 
в области предупреждения 
и ликвидации последствий чрезвычайных ситуаций и стихийных бедствий природного и техногенного характера, обеспечение безопасности 
на водных объектах»</t>
  </si>
  <si>
    <t>резерв не создавался</t>
  </si>
  <si>
    <t>не выполнено</t>
  </si>
  <si>
    <t>Мероприятие 1.4. Профилактика возникновения асоциальных явлений среди молодежи</t>
  </si>
  <si>
    <t>Мероприятие 2.1:Сохранение существующих объектов культурно исторического наследия</t>
  </si>
  <si>
    <t>1.Комплекс процессных мероприятий:  «Модернизация 
и дооборудование местной муниципальной системы оповещения и информирования населения»</t>
  </si>
  <si>
    <t>выполнена</t>
  </si>
  <si>
    <t>мероприятие выполнено</t>
  </si>
  <si>
    <t>мероприятие выполено</t>
  </si>
  <si>
    <t>Отчетный период:  2023 год</t>
  </si>
  <si>
    <t>5. Комплекс процессных мероприятий "По уничтожению борщевика Сосновского на ткрритории МО "Юкковское сельское поселение"</t>
  </si>
  <si>
    <t>2. Мероприятия, направленные на повышение качества городской среды</t>
  </si>
  <si>
    <t>Подпрограмма 8</t>
  </si>
  <si>
    <t>Мероприятие 2.3:Обследование и разработка проектной документации на капитальный ремонт многоквартирных домов</t>
  </si>
  <si>
    <t>Мероприятие 2.1:Организация и выполнение работ по содержанию в чистоте и безопасности территории</t>
  </si>
  <si>
    <t>1. Федеральные проекты, входящие в состав национальных проектов</t>
  </si>
  <si>
    <t>1.1. Федеральный проект "Формирование комфортной городской среды"</t>
  </si>
  <si>
    <t>Мероприятие 1.1.1. Благоустройство общественных территорий</t>
  </si>
  <si>
    <t xml:space="preserve">2.1. Мероприятия, направленные на достижение цели федерального проекта 
«Повышение качества городской среды» </t>
  </si>
  <si>
    <t xml:space="preserve">8. Мероприятия, направленные на достижение цели федерального проекта </t>
  </si>
  <si>
    <t xml:space="preserve">8.1. Мероприятия, направленные на достижение цели федерального проекта 
«Формирование комфортной городской среды» </t>
  </si>
  <si>
    <t>Мероприятие 1.1. Модернизация АПК АИС Безопасный город</t>
  </si>
  <si>
    <t>1.Комплекс процессных мероприятий</t>
  </si>
  <si>
    <t>2. Комплекс процессных мероприятий: «Выполнение работ по внедрению АПК "Безопасный город" на территории МО "Юкковское сельское поселение"</t>
  </si>
  <si>
    <t xml:space="preserve">3. Комплекс процессных мероприятий: «Содержание системы видеонаблюдения»
</t>
  </si>
  <si>
    <t>Мероприятие 2.1.1. Благоустройство общественных территорий в рамках повышения качества городской среды</t>
  </si>
  <si>
    <t>Мероприятие 2.1.2. Повышения качества городской среды</t>
  </si>
  <si>
    <t>Мероприятие 8.1.1.Благоустройство общественных территорий</t>
  </si>
  <si>
    <t>Мероприятие 2.1. «Выполнение работ по внедрению АПК "Безопасный город" на территории МО "Юкковское сельское поселение"</t>
  </si>
  <si>
    <t xml:space="preserve">Мероприятие 3.1. Комплекс процессных мероприятий: «Содержание системы видеонаблюдения»
</t>
  </si>
  <si>
    <t xml:space="preserve">1. Комплекс процессных мероприятий: «Модернизация АПК АИС Безопасный город»
</t>
  </si>
  <si>
    <t>Мероприятие 1.1 Оказание услуг, выполнение работ по модернизации и дооборудованию и эксплуатационно-техническому обслуживанию местной системы оповещения и информирования населения</t>
  </si>
  <si>
    <t>Мероприятие 2.1. Обеспечение требуемыми источниками наружного противопожарного водоснабжения 
и выполнение работ по техническому обслуживанию 
и ремонту их 
в соответствии 
с требованиями нормативных актов</t>
  </si>
  <si>
    <t>Мероприятие 2.2. Проведение противопожарных мероприятий, требуемых в пожароопасные периоды</t>
  </si>
  <si>
    <t>Мероприятие 3.1 Осуществление профилактических мероприятий в области предупреждения и ликвидации последствий чрезвычайных ситуаций и стихийных бедствий природного и техногенного характера, обеспечение безопасности на воных объектах</t>
  </si>
  <si>
    <t>Мероприятие 3.2 создание 
и обеспечение резерва материальных ресурсов для участия в предупреждении 
и ликвидации последствий ЧС</t>
  </si>
  <si>
    <t>Мероприятие 1.2 Содержание в границах поселения канализационной бытовой сети</t>
  </si>
  <si>
    <t xml:space="preserve">Мероприятие 2.1. Субсидия на капитальный ремонт многоквартирных домов в  МО «Юкковское сельское поселение» </t>
  </si>
  <si>
    <t>Мероприятие 1.3 Поддержка развития общественной инфраструктуры муниципального значения</t>
  </si>
  <si>
    <t>Мероприятие 1.2 Организация и выполнение работ по благоустройству населенных пунктов за счет межбюджетных трансфертов МО "Всеволожский муниципальный район"</t>
  </si>
  <si>
    <t>Мероприятие 2.2:Организация и выполнение работ по содержанию в чистоте и безопасности территории за счет межбюджетных трансфертов</t>
  </si>
  <si>
    <t>Мероприятие 2.3. 5. Комплекс мероприятий по борьбе с борщевиком Сосновского</t>
  </si>
  <si>
    <t>5. Комплекс процессных мероприятий «Капитальные вложения в развитие инфраструктуры сферы культуры и спрорта»</t>
  </si>
  <si>
    <t>3. Комплекс процессных мероприятий «Чествование юбиляров долгожителей»</t>
  </si>
  <si>
    <t>Мероприятие   3.1: Вручение памятных подарков лицам, постоянно зарегистрированным на территории МО  "Юкковское сельское поселение" и отметившим юбилейную дату рождения 80, 85 и более лет»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</si>
</sst>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Times New Roman"/>
      <family val="1"/>
      <charset val="204"/>
    </font>
    <font>
      <sz val="9"/>
      <color rgb="FFFF0000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10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0" fillId="0" borderId="0" xfId="0" applyAlignment="1">
      <alignment wrapText="1"/>
    </xf>
    <xf numFmtId="0" fontId="5" fillId="0" borderId="0" xfId="0" applyFont="1"/>
    <xf numFmtId="0" fontId="6" fillId="0" borderId="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0" xfId="0" applyFont="1"/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1" fillId="0" borderId="8" xfId="0" applyFont="1" applyBorder="1" applyAlignment="1">
      <alignment wrapText="1"/>
    </xf>
    <xf numFmtId="0" fontId="1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wrapText="1"/>
    </xf>
    <xf numFmtId="0" fontId="3" fillId="0" borderId="14" xfId="0" applyFont="1" applyBorder="1" applyAlignment="1">
      <alignment horizontal="center" vertical="center" wrapText="1"/>
    </xf>
    <xf numFmtId="9" fontId="3" fillId="0" borderId="4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0" xfId="0" applyFont="1"/>
    <xf numFmtId="43" fontId="3" fillId="0" borderId="2" xfId="2" applyFont="1" applyBorder="1" applyAlignment="1">
      <alignment horizontal="center" vertical="center" wrapText="1"/>
    </xf>
    <xf numFmtId="43" fontId="3" fillId="0" borderId="4" xfId="2" applyFont="1" applyBorder="1" applyAlignment="1">
      <alignment vertical="center" wrapText="1"/>
    </xf>
    <xf numFmtId="43" fontId="3" fillId="0" borderId="4" xfId="2" applyFont="1" applyBorder="1" applyAlignment="1">
      <alignment horizontal="center" vertical="center" wrapText="1"/>
    </xf>
    <xf numFmtId="9" fontId="3" fillId="0" borderId="4" xfId="3" applyFont="1" applyBorder="1" applyAlignment="1">
      <alignment horizontal="center" vertical="center" wrapText="1"/>
    </xf>
    <xf numFmtId="10" fontId="3" fillId="0" borderId="4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0" fontId="3" fillId="0" borderId="8" xfId="3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2" fontId="3" fillId="0" borderId="8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10" fontId="10" fillId="0" borderId="4" xfId="3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9" fontId="3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43" fontId="3" fillId="3" borderId="2" xfId="2" applyFont="1" applyFill="1" applyBorder="1" applyAlignment="1">
      <alignment horizontal="center" vertical="center" wrapText="1"/>
    </xf>
    <xf numFmtId="43" fontId="3" fillId="3" borderId="4" xfId="2" applyFont="1" applyFill="1" applyBorder="1" applyAlignment="1">
      <alignment vertical="center" wrapText="1"/>
    </xf>
    <xf numFmtId="43" fontId="3" fillId="3" borderId="4" xfId="2" applyFont="1" applyFill="1" applyBorder="1" applyAlignment="1">
      <alignment horizontal="center" vertical="center" wrapText="1"/>
    </xf>
    <xf numFmtId="43" fontId="10" fillId="0" borderId="2" xfId="2" applyFont="1" applyBorder="1" applyAlignment="1">
      <alignment horizontal="center" vertical="center" wrapText="1"/>
    </xf>
    <xf numFmtId="43" fontId="10" fillId="0" borderId="4" xfId="2" applyFont="1" applyBorder="1" applyAlignment="1">
      <alignment vertical="center" wrapText="1"/>
    </xf>
    <xf numFmtId="43" fontId="10" fillId="0" borderId="4" xfId="2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wrapText="1"/>
    </xf>
    <xf numFmtId="0" fontId="9" fillId="0" borderId="8" xfId="0" applyFont="1" applyBorder="1" applyAlignment="1">
      <alignment horizontal="center" vertical="center" wrapText="1"/>
    </xf>
    <xf numFmtId="10" fontId="9" fillId="0" borderId="8" xfId="3" applyNumberFormat="1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vertical="center" wrapText="1"/>
    </xf>
    <xf numFmtId="2" fontId="3" fillId="3" borderId="8" xfId="0" applyNumberFormat="1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wrapText="1"/>
    </xf>
    <xf numFmtId="0" fontId="10" fillId="0" borderId="8" xfId="0" applyFont="1" applyBorder="1" applyAlignment="1">
      <alignment vertical="center" wrapText="1"/>
    </xf>
    <xf numFmtId="2" fontId="10" fillId="0" borderId="8" xfId="0" applyNumberFormat="1" applyFont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0" xfId="0" applyFont="1" applyFill="1" applyAlignment="1">
      <alignment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wrapText="1"/>
    </xf>
    <xf numFmtId="0" fontId="1" fillId="0" borderId="14" xfId="0" applyFont="1" applyBorder="1" applyAlignment="1">
      <alignment wrapText="1"/>
    </xf>
    <xf numFmtId="10" fontId="10" fillId="0" borderId="8" xfId="3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3" fontId="3" fillId="0" borderId="6" xfId="2" applyFont="1" applyBorder="1" applyAlignment="1">
      <alignment horizontal="center" vertical="center" wrapText="1"/>
    </xf>
    <xf numFmtId="43" fontId="3" fillId="0" borderId="5" xfId="2" applyFont="1" applyBorder="1" applyAlignment="1">
      <alignment horizontal="center" vertical="center" wrapText="1"/>
    </xf>
    <xf numFmtId="43" fontId="3" fillId="0" borderId="3" xfId="2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3" fillId="0" borderId="8" xfId="0" applyFont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Процентный" xfId="3" builtinId="5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1"/>
  <sheetViews>
    <sheetView topLeftCell="A17" workbookViewId="0">
      <selection activeCell="H35" sqref="H35"/>
    </sheetView>
  </sheetViews>
  <sheetFormatPr defaultRowHeight="15" x14ac:dyDescent="0.25"/>
  <cols>
    <col min="1" max="1" width="5.28515625" customWidth="1"/>
    <col min="2" max="2" width="32.42578125" customWidth="1"/>
    <col min="3" max="3" width="9.140625" customWidth="1"/>
    <col min="15" max="15" width="10.7109375" customWidth="1"/>
    <col min="16" max="16" width="11.42578125" customWidth="1"/>
  </cols>
  <sheetData>
    <row r="1" spans="1:16" x14ac:dyDescent="0.25">
      <c r="A1" s="86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</row>
    <row r="2" spans="1:16" x14ac:dyDescent="0.25">
      <c r="A2" s="88" t="s">
        <v>23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</row>
    <row r="3" spans="1:16" ht="18.75" x14ac:dyDescent="0.25">
      <c r="A3" s="1"/>
    </row>
    <row r="4" spans="1:16" ht="34.5" customHeight="1" x14ac:dyDescent="0.25">
      <c r="A4" s="89" t="s">
        <v>27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</row>
    <row r="5" spans="1:16" x14ac:dyDescent="0.25">
      <c r="A5" s="89" t="s">
        <v>93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</row>
    <row r="6" spans="1:16" ht="37.5" customHeight="1" x14ac:dyDescent="0.25">
      <c r="A6" s="89" t="s">
        <v>24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</row>
    <row r="7" spans="1:16" ht="19.5" thickBot="1" x14ac:dyDescent="0.3">
      <c r="A7" s="3"/>
    </row>
    <row r="8" spans="1:16" ht="71.25" customHeight="1" thickBot="1" x14ac:dyDescent="0.3">
      <c r="A8" s="90" t="s">
        <v>1</v>
      </c>
      <c r="B8" s="90" t="s">
        <v>2</v>
      </c>
      <c r="C8" s="92" t="s">
        <v>3</v>
      </c>
      <c r="D8" s="93"/>
      <c r="E8" s="93"/>
      <c r="F8" s="94"/>
      <c r="G8" s="92" t="s">
        <v>4</v>
      </c>
      <c r="H8" s="93"/>
      <c r="I8" s="93"/>
      <c r="J8" s="94"/>
      <c r="K8" s="92" t="s">
        <v>5</v>
      </c>
      <c r="L8" s="93"/>
      <c r="M8" s="93"/>
      <c r="N8" s="94"/>
      <c r="O8" s="90" t="s">
        <v>6</v>
      </c>
      <c r="P8" s="90" t="s">
        <v>7</v>
      </c>
    </row>
    <row r="9" spans="1:16" ht="24.75" thickBot="1" x14ac:dyDescent="0.3">
      <c r="A9" s="91"/>
      <c r="B9" s="91"/>
      <c r="C9" s="4" t="s">
        <v>8</v>
      </c>
      <c r="D9" s="4" t="s">
        <v>9</v>
      </c>
      <c r="E9" s="4" t="s">
        <v>10</v>
      </c>
      <c r="F9" s="4" t="s">
        <v>11</v>
      </c>
      <c r="G9" s="4" t="s">
        <v>8</v>
      </c>
      <c r="H9" s="4" t="s">
        <v>9</v>
      </c>
      <c r="I9" s="4" t="s">
        <v>10</v>
      </c>
      <c r="J9" s="4" t="s">
        <v>11</v>
      </c>
      <c r="K9" s="4" t="s">
        <v>8</v>
      </c>
      <c r="L9" s="4" t="s">
        <v>9</v>
      </c>
      <c r="M9" s="4" t="s">
        <v>10</v>
      </c>
      <c r="N9" s="4" t="s">
        <v>11</v>
      </c>
      <c r="O9" s="91"/>
      <c r="P9" s="91"/>
    </row>
    <row r="10" spans="1:16" ht="15.75" thickBot="1" x14ac:dyDescent="0.3">
      <c r="A10" s="5">
        <v>1</v>
      </c>
      <c r="B10" s="4">
        <v>2</v>
      </c>
      <c r="C10" s="4">
        <v>3</v>
      </c>
      <c r="D10" s="4">
        <v>4</v>
      </c>
      <c r="E10" s="4">
        <v>5</v>
      </c>
      <c r="F10" s="4">
        <v>6</v>
      </c>
      <c r="G10" s="4">
        <v>7</v>
      </c>
      <c r="H10" s="4">
        <v>8</v>
      </c>
      <c r="I10" s="4">
        <v>9</v>
      </c>
      <c r="J10" s="4">
        <v>10</v>
      </c>
      <c r="K10" s="4">
        <v>11</v>
      </c>
      <c r="L10" s="4">
        <v>12</v>
      </c>
      <c r="M10" s="4">
        <v>13</v>
      </c>
      <c r="N10" s="4">
        <v>14</v>
      </c>
      <c r="O10" s="4">
        <v>15</v>
      </c>
      <c r="P10" s="4">
        <v>16</v>
      </c>
    </row>
    <row r="11" spans="1:16" ht="15.75" thickBot="1" x14ac:dyDescent="0.3">
      <c r="A11" s="92" t="s">
        <v>12</v>
      </c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4"/>
    </row>
    <row r="12" spans="1:16" s="8" customFormat="1" ht="24.75" thickBot="1" x14ac:dyDescent="0.25">
      <c r="A12" s="49"/>
      <c r="B12" s="50" t="s">
        <v>99</v>
      </c>
      <c r="C12" s="51">
        <f>C13</f>
        <v>2512</v>
      </c>
      <c r="D12" s="51">
        <f t="shared" ref="D12:N12" si="0">D13</f>
        <v>5488</v>
      </c>
      <c r="E12" s="51">
        <f t="shared" si="0"/>
        <v>1040</v>
      </c>
      <c r="F12" s="51">
        <f t="shared" si="0"/>
        <v>0</v>
      </c>
      <c r="G12" s="51">
        <f t="shared" si="0"/>
        <v>2512</v>
      </c>
      <c r="H12" s="51">
        <f t="shared" si="0"/>
        <v>5488</v>
      </c>
      <c r="I12" s="51">
        <f t="shared" si="0"/>
        <v>1040</v>
      </c>
      <c r="J12" s="51">
        <f t="shared" si="0"/>
        <v>0</v>
      </c>
      <c r="K12" s="51">
        <f t="shared" si="0"/>
        <v>2512</v>
      </c>
      <c r="L12" s="51">
        <f t="shared" si="0"/>
        <v>5488</v>
      </c>
      <c r="M12" s="51">
        <f t="shared" si="0"/>
        <v>1040</v>
      </c>
      <c r="N12" s="51">
        <f t="shared" si="0"/>
        <v>0</v>
      </c>
      <c r="O12" s="34">
        <v>1</v>
      </c>
      <c r="P12" s="4" t="s">
        <v>90</v>
      </c>
    </row>
    <row r="13" spans="1:16" s="8" customFormat="1" ht="24.75" thickBot="1" x14ac:dyDescent="0.25">
      <c r="A13" s="40"/>
      <c r="B13" s="11" t="s">
        <v>100</v>
      </c>
      <c r="C13" s="41">
        <f>C14</f>
        <v>2512</v>
      </c>
      <c r="D13" s="41">
        <f t="shared" ref="D13:N13" si="1">D14</f>
        <v>5488</v>
      </c>
      <c r="E13" s="41">
        <f t="shared" si="1"/>
        <v>1040</v>
      </c>
      <c r="F13" s="41">
        <f t="shared" si="1"/>
        <v>0</v>
      </c>
      <c r="G13" s="41">
        <f t="shared" si="1"/>
        <v>2512</v>
      </c>
      <c r="H13" s="41">
        <f t="shared" si="1"/>
        <v>5488</v>
      </c>
      <c r="I13" s="41">
        <f t="shared" si="1"/>
        <v>1040</v>
      </c>
      <c r="J13" s="41">
        <f t="shared" si="1"/>
        <v>0</v>
      </c>
      <c r="K13" s="41">
        <f t="shared" si="1"/>
        <v>2512</v>
      </c>
      <c r="L13" s="41">
        <f t="shared" si="1"/>
        <v>5488</v>
      </c>
      <c r="M13" s="41">
        <f t="shared" si="1"/>
        <v>1040</v>
      </c>
      <c r="N13" s="41">
        <f t="shared" si="1"/>
        <v>0</v>
      </c>
      <c r="O13" s="34"/>
      <c r="P13" s="41"/>
    </row>
    <row r="14" spans="1:16" s="8" customFormat="1" ht="24.75" thickBot="1" x14ac:dyDescent="0.25">
      <c r="A14" s="5"/>
      <c r="B14" s="11" t="s">
        <v>101</v>
      </c>
      <c r="C14" s="4">
        <v>2512</v>
      </c>
      <c r="D14" s="4">
        <v>5488</v>
      </c>
      <c r="E14" s="4">
        <v>1040</v>
      </c>
      <c r="F14" s="4">
        <v>0</v>
      </c>
      <c r="G14" s="4">
        <v>2512</v>
      </c>
      <c r="H14" s="4">
        <v>5488</v>
      </c>
      <c r="I14" s="4">
        <v>1040</v>
      </c>
      <c r="J14" s="4">
        <v>0</v>
      </c>
      <c r="K14" s="41">
        <v>2512</v>
      </c>
      <c r="L14" s="41">
        <v>5488</v>
      </c>
      <c r="M14" s="41">
        <v>1040</v>
      </c>
      <c r="N14" s="41">
        <v>0</v>
      </c>
      <c r="O14" s="34">
        <v>1</v>
      </c>
      <c r="P14" s="4" t="s">
        <v>90</v>
      </c>
    </row>
    <row r="15" spans="1:16" s="8" customFormat="1" ht="36.75" hidden="1" thickBot="1" x14ac:dyDescent="0.25">
      <c r="A15" s="5"/>
      <c r="B15" s="9" t="s">
        <v>13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34"/>
      <c r="P15" s="4"/>
    </row>
    <row r="16" spans="1:16" s="8" customFormat="1" ht="12.75" hidden="1" thickBot="1" x14ac:dyDescent="0.25">
      <c r="A16" s="5"/>
      <c r="B16" s="6" t="s">
        <v>14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34"/>
      <c r="P16" s="4"/>
    </row>
    <row r="17" spans="1:16" s="8" customFormat="1" ht="12.75" thickBot="1" x14ac:dyDescent="0.25">
      <c r="A17" s="92" t="s">
        <v>19</v>
      </c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4"/>
    </row>
    <row r="18" spans="1:16" s="8" customFormat="1" ht="24.75" thickBot="1" x14ac:dyDescent="0.25">
      <c r="A18" s="49"/>
      <c r="B18" s="52" t="s">
        <v>95</v>
      </c>
      <c r="C18" s="51">
        <f>C19</f>
        <v>0</v>
      </c>
      <c r="D18" s="51">
        <f t="shared" ref="D18:N18" si="2">D19</f>
        <v>22000</v>
      </c>
      <c r="E18" s="51">
        <f t="shared" si="2"/>
        <v>5197.1000000000004</v>
      </c>
      <c r="F18" s="51">
        <f t="shared" si="2"/>
        <v>0</v>
      </c>
      <c r="G18" s="51">
        <f t="shared" si="2"/>
        <v>0</v>
      </c>
      <c r="H18" s="51">
        <f t="shared" si="2"/>
        <v>22000</v>
      </c>
      <c r="I18" s="51">
        <f t="shared" si="2"/>
        <v>5197.1000000000004</v>
      </c>
      <c r="J18" s="51">
        <f t="shared" si="2"/>
        <v>0</v>
      </c>
      <c r="K18" s="51">
        <f t="shared" si="2"/>
        <v>0</v>
      </c>
      <c r="L18" s="51">
        <f t="shared" si="2"/>
        <v>22000</v>
      </c>
      <c r="M18" s="51">
        <f t="shared" si="2"/>
        <v>5197.1000000000004</v>
      </c>
      <c r="N18" s="51">
        <f t="shared" si="2"/>
        <v>0</v>
      </c>
      <c r="O18" s="34"/>
      <c r="P18" s="41"/>
    </row>
    <row r="19" spans="1:16" s="8" customFormat="1" ht="36.75" thickBot="1" x14ac:dyDescent="0.25">
      <c r="A19" s="40"/>
      <c r="B19" s="6" t="s">
        <v>102</v>
      </c>
      <c r="C19" s="41">
        <f>C20+C21</f>
        <v>0</v>
      </c>
      <c r="D19" s="45">
        <f t="shared" ref="D19:N19" si="3">D20+D21</f>
        <v>22000</v>
      </c>
      <c r="E19" s="45">
        <f t="shared" si="3"/>
        <v>5197.1000000000004</v>
      </c>
      <c r="F19" s="45">
        <f t="shared" si="3"/>
        <v>0</v>
      </c>
      <c r="G19" s="45">
        <f t="shared" si="3"/>
        <v>0</v>
      </c>
      <c r="H19" s="45">
        <f t="shared" si="3"/>
        <v>22000</v>
      </c>
      <c r="I19" s="45">
        <f t="shared" si="3"/>
        <v>5197.1000000000004</v>
      </c>
      <c r="J19" s="45">
        <f t="shared" si="3"/>
        <v>0</v>
      </c>
      <c r="K19" s="45">
        <f t="shared" si="3"/>
        <v>0</v>
      </c>
      <c r="L19" s="45">
        <f t="shared" si="3"/>
        <v>22000</v>
      </c>
      <c r="M19" s="45">
        <f t="shared" si="3"/>
        <v>5197.1000000000004</v>
      </c>
      <c r="N19" s="45">
        <f t="shared" si="3"/>
        <v>0</v>
      </c>
      <c r="O19" s="34"/>
      <c r="P19" s="41"/>
    </row>
    <row r="20" spans="1:16" s="8" customFormat="1" ht="36.75" thickBot="1" x14ac:dyDescent="0.25">
      <c r="A20" s="40"/>
      <c r="B20" s="6" t="s">
        <v>109</v>
      </c>
      <c r="C20" s="41">
        <v>0</v>
      </c>
      <c r="D20" s="41">
        <v>0</v>
      </c>
      <c r="E20" s="41">
        <v>600</v>
      </c>
      <c r="F20" s="41">
        <v>0</v>
      </c>
      <c r="G20" s="41">
        <v>0</v>
      </c>
      <c r="H20" s="41">
        <v>0</v>
      </c>
      <c r="I20" s="41">
        <v>600</v>
      </c>
      <c r="J20" s="41">
        <v>0</v>
      </c>
      <c r="K20" s="41">
        <v>0</v>
      </c>
      <c r="L20" s="41">
        <v>0</v>
      </c>
      <c r="M20" s="41">
        <v>600</v>
      </c>
      <c r="N20" s="41">
        <v>0</v>
      </c>
      <c r="O20" s="34"/>
      <c r="P20" s="41"/>
    </row>
    <row r="21" spans="1:16" s="8" customFormat="1" ht="24.75" thickBot="1" x14ac:dyDescent="0.25">
      <c r="A21" s="40"/>
      <c r="B21" s="6" t="s">
        <v>110</v>
      </c>
      <c r="C21" s="41">
        <v>0</v>
      </c>
      <c r="D21" s="41">
        <v>22000</v>
      </c>
      <c r="E21" s="41">
        <v>4597.1000000000004</v>
      </c>
      <c r="F21" s="41">
        <v>0</v>
      </c>
      <c r="G21" s="45">
        <v>0</v>
      </c>
      <c r="H21" s="45">
        <v>22000</v>
      </c>
      <c r="I21" s="45">
        <v>4597.1000000000004</v>
      </c>
      <c r="J21" s="45">
        <v>0</v>
      </c>
      <c r="K21" s="45">
        <v>0</v>
      </c>
      <c r="L21" s="45">
        <v>22000</v>
      </c>
      <c r="M21" s="45">
        <v>4597.1000000000004</v>
      </c>
      <c r="N21" s="45">
        <v>0</v>
      </c>
      <c r="O21" s="34"/>
      <c r="P21" s="41"/>
    </row>
    <row r="22" spans="1:16" s="8" customFormat="1" ht="12.75" thickBot="1" x14ac:dyDescent="0.25">
      <c r="A22" s="92" t="s">
        <v>96</v>
      </c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4"/>
    </row>
    <row r="23" spans="1:16" s="8" customFormat="1" ht="24.75" thickBot="1" x14ac:dyDescent="0.25">
      <c r="A23" s="49"/>
      <c r="B23" s="52" t="s">
        <v>103</v>
      </c>
      <c r="C23" s="51">
        <f>C24</f>
        <v>0</v>
      </c>
      <c r="D23" s="51">
        <f t="shared" ref="D23:N23" si="4">D24</f>
        <v>0</v>
      </c>
      <c r="E23" s="51">
        <f t="shared" si="4"/>
        <v>557.5</v>
      </c>
      <c r="F23" s="51">
        <f t="shared" si="4"/>
        <v>0</v>
      </c>
      <c r="G23" s="51">
        <f t="shared" si="4"/>
        <v>0</v>
      </c>
      <c r="H23" s="51">
        <f t="shared" si="4"/>
        <v>0</v>
      </c>
      <c r="I23" s="51">
        <f t="shared" si="4"/>
        <v>360</v>
      </c>
      <c r="J23" s="51">
        <f t="shared" si="4"/>
        <v>0</v>
      </c>
      <c r="K23" s="51">
        <f t="shared" si="4"/>
        <v>0</v>
      </c>
      <c r="L23" s="51">
        <f t="shared" si="4"/>
        <v>0</v>
      </c>
      <c r="M23" s="51">
        <f t="shared" si="4"/>
        <v>360</v>
      </c>
      <c r="N23" s="51">
        <f t="shared" si="4"/>
        <v>0</v>
      </c>
      <c r="O23" s="34">
        <v>1</v>
      </c>
      <c r="P23" s="45" t="s">
        <v>90</v>
      </c>
    </row>
    <row r="24" spans="1:16" s="8" customFormat="1" ht="48.75" thickBot="1" x14ac:dyDescent="0.25">
      <c r="A24" s="5"/>
      <c r="B24" s="6" t="s">
        <v>104</v>
      </c>
      <c r="C24" s="4">
        <f>C25</f>
        <v>0</v>
      </c>
      <c r="D24" s="45">
        <f t="shared" ref="D24:N24" si="5">D25</f>
        <v>0</v>
      </c>
      <c r="E24" s="45">
        <f t="shared" si="5"/>
        <v>557.5</v>
      </c>
      <c r="F24" s="45">
        <f t="shared" si="5"/>
        <v>0</v>
      </c>
      <c r="G24" s="45">
        <f t="shared" si="5"/>
        <v>0</v>
      </c>
      <c r="H24" s="45">
        <f t="shared" si="5"/>
        <v>0</v>
      </c>
      <c r="I24" s="45">
        <f t="shared" si="5"/>
        <v>360</v>
      </c>
      <c r="J24" s="45">
        <f t="shared" si="5"/>
        <v>0</v>
      </c>
      <c r="K24" s="45">
        <f t="shared" si="5"/>
        <v>0</v>
      </c>
      <c r="L24" s="45">
        <f t="shared" si="5"/>
        <v>0</v>
      </c>
      <c r="M24" s="45">
        <f t="shared" si="5"/>
        <v>360</v>
      </c>
      <c r="N24" s="45">
        <f t="shared" si="5"/>
        <v>0</v>
      </c>
      <c r="O24" s="34">
        <v>1</v>
      </c>
      <c r="P24" s="4" t="s">
        <v>90</v>
      </c>
    </row>
    <row r="25" spans="1:16" s="8" customFormat="1" ht="24.75" thickBot="1" x14ac:dyDescent="0.25">
      <c r="A25" s="5"/>
      <c r="B25" s="6" t="s">
        <v>111</v>
      </c>
      <c r="C25" s="4">
        <v>0</v>
      </c>
      <c r="D25" s="4">
        <v>0</v>
      </c>
      <c r="E25" s="4">
        <v>557.5</v>
      </c>
      <c r="F25" s="4">
        <v>0</v>
      </c>
      <c r="G25" s="4">
        <v>0</v>
      </c>
      <c r="H25" s="4">
        <v>0</v>
      </c>
      <c r="I25" s="4">
        <v>360</v>
      </c>
      <c r="J25" s="4">
        <v>0</v>
      </c>
      <c r="K25" s="4">
        <v>0</v>
      </c>
      <c r="L25" s="4">
        <v>0</v>
      </c>
      <c r="M25" s="4">
        <v>360</v>
      </c>
      <c r="N25" s="4">
        <v>0</v>
      </c>
      <c r="O25" s="34">
        <v>1</v>
      </c>
      <c r="P25" s="4" t="s">
        <v>90</v>
      </c>
    </row>
    <row r="26" spans="1:16" s="8" customFormat="1" ht="12.75" hidden="1" thickBot="1" x14ac:dyDescent="0.25">
      <c r="A26" s="5"/>
      <c r="B26" s="9" t="s">
        <v>15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34"/>
      <c r="P26" s="4"/>
    </row>
    <row r="27" spans="1:16" s="8" customFormat="1" ht="12.75" hidden="1" thickBot="1" x14ac:dyDescent="0.25">
      <c r="A27" s="5"/>
      <c r="B27" s="6" t="s">
        <v>14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34"/>
      <c r="P27" s="4"/>
    </row>
    <row r="28" spans="1:16" s="8" customFormat="1" ht="36.75" hidden="1" thickBot="1" x14ac:dyDescent="0.25">
      <c r="A28" s="5"/>
      <c r="B28" s="6" t="s">
        <v>25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34">
        <v>1</v>
      </c>
      <c r="P28" s="4" t="s">
        <v>90</v>
      </c>
    </row>
    <row r="29" spans="1:16" s="14" customFormat="1" ht="12.75" hidden="1" thickBot="1" x14ac:dyDescent="0.25">
      <c r="A29" s="12"/>
      <c r="B29" s="9" t="s">
        <v>16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spans="1:16" s="14" customFormat="1" ht="12.75" hidden="1" thickBot="1" x14ac:dyDescent="0.25">
      <c r="A30" s="12"/>
      <c r="B30" s="9" t="s">
        <v>17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</row>
    <row r="31" spans="1:16" s="8" customFormat="1" ht="12.75" hidden="1" thickBot="1" x14ac:dyDescent="0.25">
      <c r="A31" s="5"/>
      <c r="B31" s="6" t="s">
        <v>14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s="8" customFormat="1" ht="12.75" hidden="1" thickBot="1" x14ac:dyDescent="0.25">
      <c r="A32" s="5"/>
      <c r="B32" s="6" t="s">
        <v>18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s="8" customFormat="1" ht="12.75" hidden="1" thickBot="1" x14ac:dyDescent="0.25">
      <c r="A33" s="92" t="s">
        <v>19</v>
      </c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4"/>
    </row>
    <row r="34" spans="1:16" s="8" customFormat="1" ht="12.75" hidden="1" thickBot="1" x14ac:dyDescent="0.25">
      <c r="A34" s="5"/>
      <c r="B34" s="6" t="s">
        <v>20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s="30" customFormat="1" ht="18.75" customHeight="1" thickBot="1" x14ac:dyDescent="0.25">
      <c r="A35" s="47"/>
      <c r="B35" s="48" t="s">
        <v>21</v>
      </c>
      <c r="C35" s="46">
        <f>C12+C18+C23</f>
        <v>2512</v>
      </c>
      <c r="D35" s="46">
        <f t="shared" ref="D35:N35" si="6">D12+D18+D23</f>
        <v>27488</v>
      </c>
      <c r="E35" s="46">
        <f t="shared" si="6"/>
        <v>6794.6</v>
      </c>
      <c r="F35" s="46">
        <f t="shared" si="6"/>
        <v>0</v>
      </c>
      <c r="G35" s="46">
        <f t="shared" si="6"/>
        <v>2512</v>
      </c>
      <c r="H35" s="46">
        <f t="shared" si="6"/>
        <v>27488</v>
      </c>
      <c r="I35" s="46">
        <f t="shared" si="6"/>
        <v>6597.1</v>
      </c>
      <c r="J35" s="46">
        <f t="shared" si="6"/>
        <v>0</v>
      </c>
      <c r="K35" s="46">
        <f t="shared" si="6"/>
        <v>2512</v>
      </c>
      <c r="L35" s="46">
        <f t="shared" si="6"/>
        <v>27488</v>
      </c>
      <c r="M35" s="46">
        <f t="shared" si="6"/>
        <v>6597.1</v>
      </c>
      <c r="N35" s="46">
        <f t="shared" si="6"/>
        <v>0</v>
      </c>
      <c r="O35" s="46"/>
      <c r="P35" s="46"/>
    </row>
    <row r="36" spans="1:16" ht="18.75" x14ac:dyDescent="0.25">
      <c r="A36" s="3"/>
    </row>
    <row r="37" spans="1:16" ht="18.75" x14ac:dyDescent="0.25">
      <c r="A37" s="2"/>
      <c r="L37" s="7"/>
    </row>
    <row r="38" spans="1:16" ht="18.75" x14ac:dyDescent="0.25">
      <c r="A38" s="2"/>
    </row>
    <row r="39" spans="1:16" ht="18.75" x14ac:dyDescent="0.25">
      <c r="A39" s="2"/>
    </row>
    <row r="40" spans="1:16" ht="18.75" x14ac:dyDescent="0.25">
      <c r="A40" s="2"/>
    </row>
    <row r="41" spans="1:16" ht="18.75" x14ac:dyDescent="0.25">
      <c r="A41" s="2"/>
    </row>
    <row r="42" spans="1:16" ht="18.75" x14ac:dyDescent="0.25">
      <c r="A42" s="2"/>
    </row>
    <row r="43" spans="1:16" ht="18.75" x14ac:dyDescent="0.25">
      <c r="A43" s="2"/>
    </row>
    <row r="44" spans="1:16" ht="18.75" x14ac:dyDescent="0.25">
      <c r="A44" s="2"/>
    </row>
    <row r="45" spans="1:16" ht="18.75" x14ac:dyDescent="0.25">
      <c r="A45" s="2"/>
    </row>
    <row r="46" spans="1:16" ht="18.75" x14ac:dyDescent="0.25">
      <c r="A46" s="2"/>
    </row>
    <row r="47" spans="1:16" ht="18.75" x14ac:dyDescent="0.25">
      <c r="A47" s="2"/>
    </row>
    <row r="48" spans="1:16" ht="18.75" x14ac:dyDescent="0.25">
      <c r="A48" s="2"/>
    </row>
    <row r="49" spans="1:1" ht="18.75" x14ac:dyDescent="0.25">
      <c r="A49" s="2"/>
    </row>
    <row r="50" spans="1:1" ht="18.75" x14ac:dyDescent="0.25">
      <c r="A50" s="2"/>
    </row>
    <row r="51" spans="1:1" ht="18.75" x14ac:dyDescent="0.25">
      <c r="A51" s="2"/>
    </row>
  </sheetData>
  <mergeCells count="16">
    <mergeCell ref="O8:O9"/>
    <mergeCell ref="P8:P9"/>
    <mergeCell ref="A11:P11"/>
    <mergeCell ref="A33:P33"/>
    <mergeCell ref="A8:A9"/>
    <mergeCell ref="B8:B9"/>
    <mergeCell ref="C8:F8"/>
    <mergeCell ref="G8:J8"/>
    <mergeCell ref="K8:N8"/>
    <mergeCell ref="A17:P17"/>
    <mergeCell ref="A22:P22"/>
    <mergeCell ref="A1:P1"/>
    <mergeCell ref="A2:P2"/>
    <mergeCell ref="A4:P4"/>
    <mergeCell ref="A5:P5"/>
    <mergeCell ref="A6:P6"/>
  </mergeCells>
  <pageMargins left="0.25" right="0.25" top="0.75" bottom="0.75" header="0.3" footer="0.3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4BFBE-C477-4873-AD08-9F0CE1099160}">
  <dimension ref="A1:P35"/>
  <sheetViews>
    <sheetView topLeftCell="A22" workbookViewId="0">
      <selection activeCell="A17" sqref="A17:N17"/>
    </sheetView>
  </sheetViews>
  <sheetFormatPr defaultRowHeight="15" x14ac:dyDescent="0.25"/>
  <cols>
    <col min="1" max="1" width="5.28515625" customWidth="1"/>
    <col min="2" max="2" width="32.42578125" customWidth="1"/>
    <col min="15" max="15" width="10.7109375" customWidth="1"/>
    <col min="16" max="16" width="11.42578125" customWidth="1"/>
  </cols>
  <sheetData>
    <row r="1" spans="1:16" x14ac:dyDescent="0.25">
      <c r="A1" s="86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</row>
    <row r="2" spans="1:16" x14ac:dyDescent="0.25">
      <c r="A2" s="88" t="s">
        <v>73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</row>
    <row r="3" spans="1:16" ht="18.75" x14ac:dyDescent="0.25">
      <c r="A3" s="1"/>
    </row>
    <row r="4" spans="1:16" ht="34.5" customHeight="1" x14ac:dyDescent="0.25">
      <c r="A4" s="89" t="s">
        <v>74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</row>
    <row r="5" spans="1:16" x14ac:dyDescent="0.25">
      <c r="A5" s="89" t="s">
        <v>93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</row>
    <row r="6" spans="1:16" x14ac:dyDescent="0.25">
      <c r="A6" s="89" t="s">
        <v>24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</row>
    <row r="7" spans="1:16" ht="19.5" thickBot="1" x14ac:dyDescent="0.3">
      <c r="A7" s="3"/>
    </row>
    <row r="8" spans="1:16" ht="71.25" customHeight="1" thickBot="1" x14ac:dyDescent="0.3">
      <c r="A8" s="90" t="s">
        <v>1</v>
      </c>
      <c r="B8" s="90" t="s">
        <v>2</v>
      </c>
      <c r="C8" s="92" t="s">
        <v>3</v>
      </c>
      <c r="D8" s="93"/>
      <c r="E8" s="93"/>
      <c r="F8" s="94"/>
      <c r="G8" s="92" t="s">
        <v>4</v>
      </c>
      <c r="H8" s="93"/>
      <c r="I8" s="93"/>
      <c r="J8" s="94"/>
      <c r="K8" s="92" t="s">
        <v>5</v>
      </c>
      <c r="L8" s="93"/>
      <c r="M8" s="93"/>
      <c r="N8" s="94"/>
      <c r="O8" s="90" t="s">
        <v>6</v>
      </c>
      <c r="P8" s="90" t="s">
        <v>7</v>
      </c>
    </row>
    <row r="9" spans="1:16" ht="24.75" thickBot="1" x14ac:dyDescent="0.3">
      <c r="A9" s="91"/>
      <c r="B9" s="91"/>
      <c r="C9" s="4" t="s">
        <v>8</v>
      </c>
      <c r="D9" s="4" t="s">
        <v>9</v>
      </c>
      <c r="E9" s="4" t="s">
        <v>10</v>
      </c>
      <c r="F9" s="4" t="s">
        <v>11</v>
      </c>
      <c r="G9" s="4" t="s">
        <v>8</v>
      </c>
      <c r="H9" s="4" t="s">
        <v>9</v>
      </c>
      <c r="I9" s="4" t="s">
        <v>10</v>
      </c>
      <c r="J9" s="4" t="s">
        <v>11</v>
      </c>
      <c r="K9" s="4" t="s">
        <v>8</v>
      </c>
      <c r="L9" s="4" t="s">
        <v>9</v>
      </c>
      <c r="M9" s="4" t="s">
        <v>10</v>
      </c>
      <c r="N9" s="4" t="s">
        <v>11</v>
      </c>
      <c r="O9" s="91"/>
      <c r="P9" s="91"/>
    </row>
    <row r="10" spans="1:16" ht="15.75" thickBot="1" x14ac:dyDescent="0.3">
      <c r="A10" s="5">
        <v>1</v>
      </c>
      <c r="B10" s="4">
        <v>2</v>
      </c>
      <c r="C10" s="4">
        <v>3</v>
      </c>
      <c r="D10" s="4">
        <v>4</v>
      </c>
      <c r="E10" s="4">
        <v>5</v>
      </c>
      <c r="F10" s="4">
        <v>6</v>
      </c>
      <c r="G10" s="4">
        <v>7</v>
      </c>
      <c r="H10" s="4">
        <v>8</v>
      </c>
      <c r="I10" s="4">
        <v>9</v>
      </c>
      <c r="J10" s="4">
        <v>10</v>
      </c>
      <c r="K10" s="4">
        <v>11</v>
      </c>
      <c r="L10" s="4">
        <v>12</v>
      </c>
      <c r="M10" s="4">
        <v>13</v>
      </c>
      <c r="N10" s="4">
        <v>14</v>
      </c>
      <c r="O10" s="4">
        <v>15</v>
      </c>
      <c r="P10" s="4">
        <v>16</v>
      </c>
    </row>
    <row r="11" spans="1:16" ht="15.75" thickBot="1" x14ac:dyDescent="0.3">
      <c r="A11" s="92" t="s">
        <v>12</v>
      </c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4"/>
    </row>
    <row r="12" spans="1:16" s="8" customFormat="1" ht="12.75" hidden="1" thickBot="1" x14ac:dyDescent="0.25">
      <c r="A12" s="42"/>
      <c r="B12" s="6" t="s">
        <v>106</v>
      </c>
      <c r="C12" s="45">
        <f>C13</f>
        <v>0</v>
      </c>
      <c r="D12" s="45">
        <f t="shared" ref="D12:N12" si="0">D13</f>
        <v>0</v>
      </c>
      <c r="E12" s="45">
        <f t="shared" si="0"/>
        <v>506.3</v>
      </c>
      <c r="F12" s="45">
        <f t="shared" si="0"/>
        <v>0</v>
      </c>
      <c r="G12" s="45">
        <f t="shared" si="0"/>
        <v>0</v>
      </c>
      <c r="H12" s="45">
        <f t="shared" si="0"/>
        <v>0</v>
      </c>
      <c r="I12" s="45">
        <f t="shared" si="0"/>
        <v>506.2</v>
      </c>
      <c r="J12" s="45">
        <f t="shared" si="0"/>
        <v>0</v>
      </c>
      <c r="K12" s="45">
        <f t="shared" si="0"/>
        <v>0</v>
      </c>
      <c r="L12" s="45">
        <f t="shared" si="0"/>
        <v>0</v>
      </c>
      <c r="M12" s="45">
        <f t="shared" si="0"/>
        <v>506.2</v>
      </c>
      <c r="N12" s="45">
        <f t="shared" si="0"/>
        <v>0</v>
      </c>
      <c r="O12" s="35">
        <f>M12/E12</f>
        <v>0.99980248864309695</v>
      </c>
      <c r="P12" s="45"/>
    </row>
    <row r="13" spans="1:16" s="8" customFormat="1" ht="47.25" customHeight="1" thickBot="1" x14ac:dyDescent="0.25">
      <c r="A13" s="49"/>
      <c r="B13" s="52" t="s">
        <v>114</v>
      </c>
      <c r="C13" s="51">
        <f>C14</f>
        <v>0</v>
      </c>
      <c r="D13" s="51">
        <f t="shared" ref="D13:N13" si="1">D14</f>
        <v>0</v>
      </c>
      <c r="E13" s="51">
        <f t="shared" si="1"/>
        <v>506.3</v>
      </c>
      <c r="F13" s="51">
        <f t="shared" si="1"/>
        <v>0</v>
      </c>
      <c r="G13" s="51">
        <f t="shared" si="1"/>
        <v>0</v>
      </c>
      <c r="H13" s="51">
        <f t="shared" si="1"/>
        <v>0</v>
      </c>
      <c r="I13" s="51">
        <f t="shared" si="1"/>
        <v>506.2</v>
      </c>
      <c r="J13" s="51">
        <f t="shared" si="1"/>
        <v>0</v>
      </c>
      <c r="K13" s="51">
        <f t="shared" si="1"/>
        <v>0</v>
      </c>
      <c r="L13" s="51">
        <f t="shared" si="1"/>
        <v>0</v>
      </c>
      <c r="M13" s="51">
        <f t="shared" si="1"/>
        <v>506.2</v>
      </c>
      <c r="N13" s="51">
        <f t="shared" si="1"/>
        <v>0</v>
      </c>
      <c r="O13" s="35">
        <f>M13/E13</f>
        <v>0.99980248864309695</v>
      </c>
      <c r="P13" s="4"/>
    </row>
    <row r="14" spans="1:16" s="8" customFormat="1" ht="24.75" thickBot="1" x14ac:dyDescent="0.25">
      <c r="A14" s="42"/>
      <c r="B14" s="6" t="s">
        <v>105</v>
      </c>
      <c r="C14" s="45">
        <v>0</v>
      </c>
      <c r="D14" s="45">
        <v>0</v>
      </c>
      <c r="E14" s="45">
        <v>506.3</v>
      </c>
      <c r="F14" s="45">
        <v>0</v>
      </c>
      <c r="G14" s="45">
        <v>0</v>
      </c>
      <c r="H14" s="45">
        <v>0</v>
      </c>
      <c r="I14" s="45">
        <v>506.2</v>
      </c>
      <c r="J14" s="45">
        <v>0</v>
      </c>
      <c r="K14" s="45">
        <v>0</v>
      </c>
      <c r="L14" s="45">
        <v>0</v>
      </c>
      <c r="M14" s="45">
        <v>506.2</v>
      </c>
      <c r="N14" s="45">
        <v>0</v>
      </c>
      <c r="O14" s="35"/>
      <c r="P14" s="45"/>
    </row>
    <row r="15" spans="1:16" s="8" customFormat="1" ht="47.25" customHeight="1" thickBot="1" x14ac:dyDescent="0.25">
      <c r="A15" s="49"/>
      <c r="B15" s="52" t="s">
        <v>107</v>
      </c>
      <c r="C15" s="51">
        <f>C16</f>
        <v>0</v>
      </c>
      <c r="D15" s="51">
        <f t="shared" ref="D15" si="2">D16</f>
        <v>0</v>
      </c>
      <c r="E15" s="51">
        <f t="shared" ref="E15" si="3">E16</f>
        <v>0</v>
      </c>
      <c r="F15" s="51">
        <f t="shared" ref="F15" si="4">F16</f>
        <v>0</v>
      </c>
      <c r="G15" s="51">
        <f t="shared" ref="G15" si="5">G16</f>
        <v>0</v>
      </c>
      <c r="H15" s="51">
        <f t="shared" ref="H15" si="6">H16</f>
        <v>0</v>
      </c>
      <c r="I15" s="51">
        <f t="shared" ref="I15" si="7">I16</f>
        <v>0</v>
      </c>
      <c r="J15" s="51">
        <f t="shared" ref="J15" si="8">J16</f>
        <v>0</v>
      </c>
      <c r="K15" s="51">
        <f t="shared" ref="K15" si="9">K16</f>
        <v>0</v>
      </c>
      <c r="L15" s="51">
        <f t="shared" ref="L15" si="10">L16</f>
        <v>0</v>
      </c>
      <c r="M15" s="51">
        <f t="shared" ref="M15" si="11">M16</f>
        <v>0</v>
      </c>
      <c r="N15" s="51">
        <f t="shared" ref="N15" si="12">N16</f>
        <v>0</v>
      </c>
      <c r="O15" s="35" t="e">
        <f>M15/E15</f>
        <v>#DIV/0!</v>
      </c>
      <c r="P15" s="45"/>
    </row>
    <row r="16" spans="1:16" s="8" customFormat="1" ht="48.75" thickBot="1" x14ac:dyDescent="0.25">
      <c r="A16" s="42"/>
      <c r="B16" s="6" t="s">
        <v>112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35"/>
      <c r="P16" s="45"/>
    </row>
    <row r="17" spans="1:16" s="8" customFormat="1" ht="47.25" customHeight="1" thickBot="1" x14ac:dyDescent="0.25">
      <c r="A17" s="49"/>
      <c r="B17" s="52" t="s">
        <v>108</v>
      </c>
      <c r="C17" s="51">
        <f>C18</f>
        <v>0</v>
      </c>
      <c r="D17" s="51">
        <f t="shared" ref="D17" si="13">D18</f>
        <v>0</v>
      </c>
      <c r="E17" s="51">
        <f t="shared" ref="E17" si="14">E18</f>
        <v>20</v>
      </c>
      <c r="F17" s="51">
        <f t="shared" ref="F17" si="15">F18</f>
        <v>0</v>
      </c>
      <c r="G17" s="51">
        <f t="shared" ref="G17" si="16">G18</f>
        <v>0</v>
      </c>
      <c r="H17" s="51">
        <f t="shared" ref="H17" si="17">H18</f>
        <v>0</v>
      </c>
      <c r="I17" s="51">
        <f t="shared" ref="I17" si="18">I18</f>
        <v>20</v>
      </c>
      <c r="J17" s="51">
        <f t="shared" ref="J17" si="19">J18</f>
        <v>0</v>
      </c>
      <c r="K17" s="51">
        <f t="shared" ref="K17" si="20">K18</f>
        <v>0</v>
      </c>
      <c r="L17" s="51">
        <f t="shared" ref="L17" si="21">L18</f>
        <v>0</v>
      </c>
      <c r="M17" s="51">
        <f t="shared" ref="M17" si="22">M18</f>
        <v>20</v>
      </c>
      <c r="N17" s="51">
        <f t="shared" ref="N17" si="23">N18</f>
        <v>0</v>
      </c>
      <c r="O17" s="35">
        <f>M17/E17</f>
        <v>1</v>
      </c>
      <c r="P17" s="45"/>
    </row>
    <row r="18" spans="1:16" s="8" customFormat="1" ht="48.75" thickBot="1" x14ac:dyDescent="0.25">
      <c r="A18" s="42"/>
      <c r="B18" s="6" t="s">
        <v>113</v>
      </c>
      <c r="C18" s="45">
        <v>0</v>
      </c>
      <c r="D18" s="45">
        <v>0</v>
      </c>
      <c r="E18" s="45">
        <v>20</v>
      </c>
      <c r="F18" s="45">
        <v>0</v>
      </c>
      <c r="G18" s="45">
        <v>0</v>
      </c>
      <c r="H18" s="45">
        <v>0</v>
      </c>
      <c r="I18" s="45">
        <v>20</v>
      </c>
      <c r="J18" s="45">
        <v>0</v>
      </c>
      <c r="K18" s="45">
        <v>0</v>
      </c>
      <c r="L18" s="45">
        <v>0</v>
      </c>
      <c r="M18" s="45">
        <v>20</v>
      </c>
      <c r="N18" s="45">
        <v>0</v>
      </c>
      <c r="O18" s="35"/>
      <c r="P18" s="45"/>
    </row>
    <row r="19" spans="1:16" s="30" customFormat="1" ht="17.25" customHeight="1" thickBot="1" x14ac:dyDescent="0.25">
      <c r="A19" s="47"/>
      <c r="B19" s="48" t="s">
        <v>21</v>
      </c>
      <c r="C19" s="46">
        <f>C13+C15+C17</f>
        <v>0</v>
      </c>
      <c r="D19" s="46">
        <f t="shared" ref="D19:N19" si="24">D13+D15+D17</f>
        <v>0</v>
      </c>
      <c r="E19" s="46">
        <f t="shared" si="24"/>
        <v>526.29999999999995</v>
      </c>
      <c r="F19" s="46">
        <f t="shared" si="24"/>
        <v>0</v>
      </c>
      <c r="G19" s="46">
        <f t="shared" si="24"/>
        <v>0</v>
      </c>
      <c r="H19" s="46">
        <f t="shared" si="24"/>
        <v>0</v>
      </c>
      <c r="I19" s="46">
        <f t="shared" si="24"/>
        <v>526.20000000000005</v>
      </c>
      <c r="J19" s="46">
        <f t="shared" si="24"/>
        <v>0</v>
      </c>
      <c r="K19" s="46">
        <f t="shared" si="24"/>
        <v>0</v>
      </c>
      <c r="L19" s="46">
        <f t="shared" si="24"/>
        <v>0</v>
      </c>
      <c r="M19" s="46">
        <f t="shared" si="24"/>
        <v>526.20000000000005</v>
      </c>
      <c r="N19" s="46">
        <f t="shared" si="24"/>
        <v>0</v>
      </c>
      <c r="O19" s="53">
        <f t="shared" ref="O19" si="25">O13</f>
        <v>0.99980248864309695</v>
      </c>
      <c r="P19" s="46"/>
    </row>
    <row r="20" spans="1:16" ht="18.75" x14ac:dyDescent="0.25">
      <c r="A20" s="3"/>
    </row>
    <row r="21" spans="1:16" ht="18.75" x14ac:dyDescent="0.25">
      <c r="A21" s="2"/>
      <c r="L21" s="7"/>
    </row>
    <row r="22" spans="1:16" ht="18.75" x14ac:dyDescent="0.25">
      <c r="A22" s="2"/>
    </row>
    <row r="23" spans="1:16" ht="18.75" x14ac:dyDescent="0.25">
      <c r="A23" s="2"/>
    </row>
    <row r="24" spans="1:16" ht="18.75" x14ac:dyDescent="0.25">
      <c r="A24" s="2"/>
    </row>
    <row r="25" spans="1:16" ht="18.75" x14ac:dyDescent="0.25">
      <c r="A25" s="2"/>
    </row>
    <row r="26" spans="1:16" ht="18.75" x14ac:dyDescent="0.25">
      <c r="A26" s="2"/>
    </row>
    <row r="27" spans="1:16" ht="18.75" x14ac:dyDescent="0.25">
      <c r="A27" s="2"/>
    </row>
    <row r="28" spans="1:16" ht="18.75" x14ac:dyDescent="0.25">
      <c r="A28" s="2"/>
    </row>
    <row r="29" spans="1:16" ht="18.75" x14ac:dyDescent="0.25">
      <c r="A29" s="2"/>
    </row>
    <row r="30" spans="1:16" ht="18.75" x14ac:dyDescent="0.25">
      <c r="A30" s="2"/>
    </row>
    <row r="31" spans="1:16" ht="18.75" x14ac:dyDescent="0.25">
      <c r="A31" s="2"/>
    </row>
    <row r="32" spans="1:16" ht="18.75" x14ac:dyDescent="0.25">
      <c r="A32" s="2"/>
    </row>
    <row r="33" spans="1:1" ht="18.75" x14ac:dyDescent="0.25">
      <c r="A33" s="2"/>
    </row>
    <row r="34" spans="1:1" ht="18.75" x14ac:dyDescent="0.25">
      <c r="A34" s="2"/>
    </row>
    <row r="35" spans="1:1" ht="18.75" x14ac:dyDescent="0.25">
      <c r="A35" s="2"/>
    </row>
  </sheetData>
  <mergeCells count="13">
    <mergeCell ref="O8:O9"/>
    <mergeCell ref="P8:P9"/>
    <mergeCell ref="A11:P11"/>
    <mergeCell ref="A8:A9"/>
    <mergeCell ref="B8:B9"/>
    <mergeCell ref="C8:F8"/>
    <mergeCell ref="G8:J8"/>
    <mergeCell ref="K8:N8"/>
    <mergeCell ref="A1:P1"/>
    <mergeCell ref="A2:P2"/>
    <mergeCell ref="A4:P4"/>
    <mergeCell ref="A5:P5"/>
    <mergeCell ref="A6:P6"/>
  </mergeCells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255FF-A18D-4B26-9F0C-D3F64BB25368}">
  <dimension ref="A1:P39"/>
  <sheetViews>
    <sheetView topLeftCell="A19" workbookViewId="0">
      <selection activeCell="M23" sqref="M23"/>
    </sheetView>
  </sheetViews>
  <sheetFormatPr defaultRowHeight="15" x14ac:dyDescent="0.25"/>
  <cols>
    <col min="1" max="1" width="5.28515625" customWidth="1"/>
    <col min="2" max="2" width="32.42578125" customWidth="1"/>
    <col min="15" max="15" width="10.7109375" customWidth="1"/>
    <col min="16" max="16" width="11.42578125" customWidth="1"/>
  </cols>
  <sheetData>
    <row r="1" spans="1:16" x14ac:dyDescent="0.25">
      <c r="A1" s="86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</row>
    <row r="2" spans="1:16" x14ac:dyDescent="0.25">
      <c r="A2" s="88" t="s">
        <v>26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</row>
    <row r="3" spans="1:16" ht="18.75" x14ac:dyDescent="0.25">
      <c r="A3" s="1"/>
    </row>
    <row r="4" spans="1:16" ht="34.5" customHeight="1" x14ac:dyDescent="0.25">
      <c r="A4" s="89" t="s">
        <v>82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</row>
    <row r="5" spans="1:16" x14ac:dyDescent="0.25">
      <c r="A5" s="89" t="s">
        <v>93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</row>
    <row r="6" spans="1:16" x14ac:dyDescent="0.25">
      <c r="A6" s="89" t="s">
        <v>24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</row>
    <row r="7" spans="1:16" ht="19.5" thickBot="1" x14ac:dyDescent="0.3">
      <c r="A7" s="3"/>
    </row>
    <row r="8" spans="1:16" ht="71.25" customHeight="1" thickBot="1" x14ac:dyDescent="0.3">
      <c r="A8" s="90" t="s">
        <v>1</v>
      </c>
      <c r="B8" s="90" t="s">
        <v>2</v>
      </c>
      <c r="C8" s="92" t="s">
        <v>3</v>
      </c>
      <c r="D8" s="93"/>
      <c r="E8" s="93"/>
      <c r="F8" s="94"/>
      <c r="G8" s="92" t="s">
        <v>4</v>
      </c>
      <c r="H8" s="93"/>
      <c r="I8" s="93"/>
      <c r="J8" s="94"/>
      <c r="K8" s="92" t="s">
        <v>5</v>
      </c>
      <c r="L8" s="93"/>
      <c r="M8" s="93"/>
      <c r="N8" s="94"/>
      <c r="O8" s="90" t="s">
        <v>6</v>
      </c>
      <c r="P8" s="90" t="s">
        <v>7</v>
      </c>
    </row>
    <row r="9" spans="1:16" ht="24.75" thickBot="1" x14ac:dyDescent="0.3">
      <c r="A9" s="91"/>
      <c r="B9" s="91"/>
      <c r="C9" s="4" t="s">
        <v>8</v>
      </c>
      <c r="D9" s="4" t="s">
        <v>9</v>
      </c>
      <c r="E9" s="4" t="s">
        <v>10</v>
      </c>
      <c r="F9" s="4" t="s">
        <v>11</v>
      </c>
      <c r="G9" s="4" t="s">
        <v>8</v>
      </c>
      <c r="H9" s="4" t="s">
        <v>9</v>
      </c>
      <c r="I9" s="4" t="s">
        <v>10</v>
      </c>
      <c r="J9" s="4" t="s">
        <v>11</v>
      </c>
      <c r="K9" s="4" t="s">
        <v>8</v>
      </c>
      <c r="L9" s="4" t="s">
        <v>9</v>
      </c>
      <c r="M9" s="4" t="s">
        <v>10</v>
      </c>
      <c r="N9" s="4" t="s">
        <v>11</v>
      </c>
      <c r="O9" s="91"/>
      <c r="P9" s="91"/>
    </row>
    <row r="10" spans="1:16" ht="15.75" thickBot="1" x14ac:dyDescent="0.3">
      <c r="A10" s="5">
        <v>1</v>
      </c>
      <c r="B10" s="4">
        <v>2</v>
      </c>
      <c r="C10" s="4">
        <v>3</v>
      </c>
      <c r="D10" s="4">
        <v>4</v>
      </c>
      <c r="E10" s="4">
        <v>5</v>
      </c>
      <c r="F10" s="4">
        <v>6</v>
      </c>
      <c r="G10" s="4">
        <v>7</v>
      </c>
      <c r="H10" s="4">
        <v>8</v>
      </c>
      <c r="I10" s="4">
        <v>9</v>
      </c>
      <c r="J10" s="4">
        <v>10</v>
      </c>
      <c r="K10" s="4">
        <v>11</v>
      </c>
      <c r="L10" s="4">
        <v>12</v>
      </c>
      <c r="M10" s="4">
        <v>13</v>
      </c>
      <c r="N10" s="4">
        <v>14</v>
      </c>
      <c r="O10" s="4">
        <v>15</v>
      </c>
      <c r="P10" s="4">
        <v>16</v>
      </c>
    </row>
    <row r="11" spans="1:16" ht="15.75" thickBot="1" x14ac:dyDescent="0.3">
      <c r="A11" s="92" t="s">
        <v>12</v>
      </c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4"/>
    </row>
    <row r="12" spans="1:16" s="8" customFormat="1" ht="60.75" thickBot="1" x14ac:dyDescent="0.25">
      <c r="A12" s="49"/>
      <c r="B12" s="52" t="s">
        <v>89</v>
      </c>
      <c r="C12" s="51">
        <f>C13</f>
        <v>0</v>
      </c>
      <c r="D12" s="51">
        <f t="shared" ref="D12:N12" si="0">D13</f>
        <v>0</v>
      </c>
      <c r="E12" s="51">
        <f t="shared" si="0"/>
        <v>716.1</v>
      </c>
      <c r="F12" s="51">
        <f t="shared" si="0"/>
        <v>0</v>
      </c>
      <c r="G12" s="51">
        <f t="shared" si="0"/>
        <v>0</v>
      </c>
      <c r="H12" s="51">
        <f t="shared" si="0"/>
        <v>0</v>
      </c>
      <c r="I12" s="51">
        <f t="shared" si="0"/>
        <v>715.8</v>
      </c>
      <c r="J12" s="51">
        <f t="shared" si="0"/>
        <v>0</v>
      </c>
      <c r="K12" s="51">
        <f t="shared" si="0"/>
        <v>0</v>
      </c>
      <c r="L12" s="51">
        <f t="shared" si="0"/>
        <v>0</v>
      </c>
      <c r="M12" s="51">
        <f t="shared" si="0"/>
        <v>715.8</v>
      </c>
      <c r="N12" s="51">
        <f t="shared" si="0"/>
        <v>0</v>
      </c>
      <c r="O12" s="4"/>
      <c r="P12" s="4"/>
    </row>
    <row r="13" spans="1:16" s="8" customFormat="1" ht="72.75" thickBot="1" x14ac:dyDescent="0.25">
      <c r="A13" s="5"/>
      <c r="B13" s="6" t="s">
        <v>115</v>
      </c>
      <c r="C13" s="4">
        <v>0</v>
      </c>
      <c r="D13" s="4">
        <v>0</v>
      </c>
      <c r="E13" s="4">
        <v>716.1</v>
      </c>
      <c r="F13" s="4">
        <v>0</v>
      </c>
      <c r="G13" s="4">
        <v>0</v>
      </c>
      <c r="H13" s="4">
        <v>0</v>
      </c>
      <c r="I13" s="4">
        <v>715.8</v>
      </c>
      <c r="J13" s="4">
        <v>0</v>
      </c>
      <c r="K13" s="4">
        <v>0</v>
      </c>
      <c r="L13" s="4">
        <v>0</v>
      </c>
      <c r="M13" s="4">
        <v>715.8</v>
      </c>
      <c r="N13" s="4">
        <v>0</v>
      </c>
      <c r="O13" s="26">
        <v>1</v>
      </c>
      <c r="P13" s="4" t="s">
        <v>81</v>
      </c>
    </row>
    <row r="14" spans="1:16" s="8" customFormat="1" ht="60.75" thickBot="1" x14ac:dyDescent="0.25">
      <c r="A14" s="49"/>
      <c r="B14" s="52" t="s">
        <v>83</v>
      </c>
      <c r="C14" s="51">
        <f>C15+C16</f>
        <v>0</v>
      </c>
      <c r="D14" s="51">
        <f t="shared" ref="D14:N14" si="1">D15+D16</f>
        <v>0</v>
      </c>
      <c r="E14" s="51">
        <f t="shared" si="1"/>
        <v>460</v>
      </c>
      <c r="F14" s="51">
        <f t="shared" si="1"/>
        <v>0</v>
      </c>
      <c r="G14" s="51">
        <f t="shared" si="1"/>
        <v>0</v>
      </c>
      <c r="H14" s="51">
        <f t="shared" si="1"/>
        <v>0</v>
      </c>
      <c r="I14" s="51">
        <f t="shared" si="1"/>
        <v>455.9</v>
      </c>
      <c r="J14" s="51">
        <f t="shared" si="1"/>
        <v>0</v>
      </c>
      <c r="K14" s="51">
        <f t="shared" si="1"/>
        <v>0</v>
      </c>
      <c r="L14" s="51">
        <f t="shared" si="1"/>
        <v>0</v>
      </c>
      <c r="M14" s="51">
        <f t="shared" si="1"/>
        <v>455.9</v>
      </c>
      <c r="N14" s="51">
        <f t="shared" si="1"/>
        <v>0</v>
      </c>
      <c r="O14" s="26"/>
      <c r="P14" s="4"/>
    </row>
    <row r="15" spans="1:16" s="8" customFormat="1" ht="96.75" thickBot="1" x14ac:dyDescent="0.25">
      <c r="A15" s="5"/>
      <c r="B15" s="6" t="s">
        <v>116</v>
      </c>
      <c r="C15" s="4">
        <v>0</v>
      </c>
      <c r="D15" s="4">
        <v>0</v>
      </c>
      <c r="E15" s="4">
        <v>360</v>
      </c>
      <c r="F15" s="4">
        <v>0</v>
      </c>
      <c r="G15" s="4">
        <v>0</v>
      </c>
      <c r="H15" s="4">
        <v>0</v>
      </c>
      <c r="I15" s="4">
        <v>359.9</v>
      </c>
      <c r="J15" s="4">
        <v>0</v>
      </c>
      <c r="K15" s="4">
        <v>0</v>
      </c>
      <c r="L15" s="4">
        <v>0</v>
      </c>
      <c r="M15" s="4">
        <v>359.9</v>
      </c>
      <c r="N15" s="4">
        <v>0</v>
      </c>
      <c r="O15" s="26">
        <v>1</v>
      </c>
      <c r="P15" s="4" t="s">
        <v>81</v>
      </c>
    </row>
    <row r="16" spans="1:16" s="57" customFormat="1" ht="36.75" thickBot="1" x14ac:dyDescent="0.25">
      <c r="A16" s="54"/>
      <c r="B16" s="6" t="s">
        <v>117</v>
      </c>
      <c r="C16" s="55">
        <v>0</v>
      </c>
      <c r="D16" s="55">
        <v>0</v>
      </c>
      <c r="E16" s="55">
        <v>100</v>
      </c>
      <c r="F16" s="55">
        <v>0</v>
      </c>
      <c r="G16" s="55">
        <v>0</v>
      </c>
      <c r="H16" s="55">
        <v>0</v>
      </c>
      <c r="I16" s="55">
        <v>96</v>
      </c>
      <c r="J16" s="55">
        <v>0</v>
      </c>
      <c r="K16" s="55">
        <v>0</v>
      </c>
      <c r="L16" s="55">
        <v>0</v>
      </c>
      <c r="M16" s="55">
        <v>96</v>
      </c>
      <c r="N16" s="55">
        <v>0</v>
      </c>
      <c r="O16" s="56"/>
      <c r="P16" s="55"/>
    </row>
    <row r="17" spans="1:16" s="8" customFormat="1" ht="96.75" thickBot="1" x14ac:dyDescent="0.25">
      <c r="A17" s="49"/>
      <c r="B17" s="52" t="s">
        <v>84</v>
      </c>
      <c r="C17" s="51">
        <f>C19+C18</f>
        <v>0</v>
      </c>
      <c r="D17" s="51">
        <f t="shared" ref="D17:N17" si="2">D19+D18</f>
        <v>0</v>
      </c>
      <c r="E17" s="51">
        <f t="shared" si="2"/>
        <v>100</v>
      </c>
      <c r="F17" s="51">
        <f t="shared" si="2"/>
        <v>0</v>
      </c>
      <c r="G17" s="51">
        <f t="shared" si="2"/>
        <v>0</v>
      </c>
      <c r="H17" s="51">
        <f t="shared" si="2"/>
        <v>0</v>
      </c>
      <c r="I17" s="51">
        <f t="shared" si="2"/>
        <v>70.2</v>
      </c>
      <c r="J17" s="51">
        <f t="shared" si="2"/>
        <v>0</v>
      </c>
      <c r="K17" s="51">
        <f t="shared" si="2"/>
        <v>0</v>
      </c>
      <c r="L17" s="51">
        <f t="shared" si="2"/>
        <v>0</v>
      </c>
      <c r="M17" s="51">
        <f t="shared" si="2"/>
        <v>70.2</v>
      </c>
      <c r="N17" s="51">
        <f t="shared" si="2"/>
        <v>0</v>
      </c>
      <c r="O17" s="26"/>
      <c r="P17" s="4"/>
    </row>
    <row r="18" spans="1:16" s="57" customFormat="1" ht="84.75" thickBot="1" x14ac:dyDescent="0.25">
      <c r="A18" s="54"/>
      <c r="B18" s="6" t="s">
        <v>118</v>
      </c>
      <c r="C18" s="55"/>
      <c r="D18" s="55"/>
      <c r="E18" s="55">
        <v>50</v>
      </c>
      <c r="F18" s="55"/>
      <c r="G18" s="55"/>
      <c r="H18" s="55"/>
      <c r="I18" s="55">
        <v>23.2</v>
      </c>
      <c r="J18" s="55"/>
      <c r="K18" s="55"/>
      <c r="L18" s="55"/>
      <c r="M18" s="55">
        <v>23.2</v>
      </c>
      <c r="N18" s="55"/>
      <c r="O18" s="56"/>
      <c r="P18" s="55"/>
    </row>
    <row r="19" spans="1:16" s="8" customFormat="1" ht="48.75" thickBot="1" x14ac:dyDescent="0.25">
      <c r="A19" s="5"/>
      <c r="B19" s="6" t="s">
        <v>119</v>
      </c>
      <c r="C19" s="4">
        <v>0</v>
      </c>
      <c r="D19" s="4">
        <v>0</v>
      </c>
      <c r="E19" s="4">
        <v>50</v>
      </c>
      <c r="F19" s="4">
        <v>0</v>
      </c>
      <c r="G19" s="4">
        <v>0</v>
      </c>
      <c r="H19" s="4">
        <v>0</v>
      </c>
      <c r="I19" s="4">
        <v>47</v>
      </c>
      <c r="J19" s="4">
        <v>0</v>
      </c>
      <c r="K19" s="4">
        <v>0</v>
      </c>
      <c r="L19" s="4">
        <v>0</v>
      </c>
      <c r="M19" s="4">
        <v>47</v>
      </c>
      <c r="N19" s="4">
        <v>0</v>
      </c>
      <c r="O19" s="26" t="s">
        <v>85</v>
      </c>
      <c r="P19" s="4" t="s">
        <v>86</v>
      </c>
    </row>
    <row r="20" spans="1:16" s="8" customFormat="1" ht="12.75" hidden="1" thickBot="1" x14ac:dyDescent="0.25">
      <c r="A20" s="5"/>
      <c r="B20" s="6" t="s">
        <v>18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s="8" customFormat="1" ht="12.75" hidden="1" thickBot="1" x14ac:dyDescent="0.25">
      <c r="A21" s="92" t="s">
        <v>19</v>
      </c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4"/>
    </row>
    <row r="22" spans="1:16" s="8" customFormat="1" ht="12.75" hidden="1" thickBot="1" x14ac:dyDescent="0.25">
      <c r="A22" s="5"/>
      <c r="B22" s="6" t="s">
        <v>20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s="30" customFormat="1" ht="18.75" customHeight="1" thickBot="1" x14ac:dyDescent="0.25">
      <c r="A23" s="47"/>
      <c r="B23" s="48" t="s">
        <v>21</v>
      </c>
      <c r="C23" s="46">
        <f>C12+C14+C17</f>
        <v>0</v>
      </c>
      <c r="D23" s="46">
        <f t="shared" ref="D23:N23" si="3">D12+D14+D17</f>
        <v>0</v>
      </c>
      <c r="E23" s="46">
        <f t="shared" si="3"/>
        <v>1276.0999999999999</v>
      </c>
      <c r="F23" s="46">
        <f t="shared" si="3"/>
        <v>0</v>
      </c>
      <c r="G23" s="46">
        <f t="shared" si="3"/>
        <v>0</v>
      </c>
      <c r="H23" s="46">
        <f t="shared" si="3"/>
        <v>0</v>
      </c>
      <c r="I23" s="46">
        <f t="shared" si="3"/>
        <v>1241.8999999999999</v>
      </c>
      <c r="J23" s="46">
        <f t="shared" si="3"/>
        <v>0</v>
      </c>
      <c r="K23" s="46">
        <f t="shared" si="3"/>
        <v>0</v>
      </c>
      <c r="L23" s="46">
        <f t="shared" si="3"/>
        <v>0</v>
      </c>
      <c r="M23" s="46">
        <f t="shared" si="3"/>
        <v>1241.8999999999999</v>
      </c>
      <c r="N23" s="46">
        <f t="shared" si="3"/>
        <v>0</v>
      </c>
      <c r="O23" s="46"/>
      <c r="P23" s="46"/>
    </row>
    <row r="24" spans="1:16" ht="18.75" x14ac:dyDescent="0.25">
      <c r="A24" s="3"/>
    </row>
    <row r="25" spans="1:16" ht="18.75" x14ac:dyDescent="0.25">
      <c r="A25" s="2"/>
      <c r="L25" s="7"/>
    </row>
    <row r="26" spans="1:16" ht="18.75" x14ac:dyDescent="0.25">
      <c r="A26" s="2"/>
    </row>
    <row r="27" spans="1:16" ht="18.75" x14ac:dyDescent="0.25">
      <c r="A27" s="2"/>
    </row>
    <row r="28" spans="1:16" ht="18.75" x14ac:dyDescent="0.25">
      <c r="A28" s="2"/>
    </row>
    <row r="29" spans="1:16" ht="18.75" x14ac:dyDescent="0.25">
      <c r="A29" s="2"/>
    </row>
    <row r="30" spans="1:16" ht="18.75" x14ac:dyDescent="0.25">
      <c r="A30" s="2"/>
    </row>
    <row r="31" spans="1:16" ht="18.75" x14ac:dyDescent="0.25">
      <c r="A31" s="2"/>
    </row>
    <row r="32" spans="1:16" ht="18.75" x14ac:dyDescent="0.25">
      <c r="A32" s="2"/>
    </row>
    <row r="33" spans="1:1" ht="18.75" x14ac:dyDescent="0.25">
      <c r="A33" s="2"/>
    </row>
    <row r="34" spans="1:1" ht="18.75" x14ac:dyDescent="0.25">
      <c r="A34" s="2"/>
    </row>
    <row r="35" spans="1:1" ht="18.75" x14ac:dyDescent="0.25">
      <c r="A35" s="2"/>
    </row>
    <row r="36" spans="1:1" ht="18.75" x14ac:dyDescent="0.25">
      <c r="A36" s="2"/>
    </row>
    <row r="37" spans="1:1" ht="18.75" x14ac:dyDescent="0.25">
      <c r="A37" s="2"/>
    </row>
    <row r="38" spans="1:1" ht="18.75" x14ac:dyDescent="0.25">
      <c r="A38" s="2"/>
    </row>
    <row r="39" spans="1:1" ht="18.75" x14ac:dyDescent="0.25">
      <c r="A39" s="2"/>
    </row>
  </sheetData>
  <mergeCells count="14">
    <mergeCell ref="O8:O9"/>
    <mergeCell ref="P8:P9"/>
    <mergeCell ref="A11:P11"/>
    <mergeCell ref="A21:P21"/>
    <mergeCell ref="A8:A9"/>
    <mergeCell ref="B8:B9"/>
    <mergeCell ref="C8:F8"/>
    <mergeCell ref="G8:J8"/>
    <mergeCell ref="K8:N8"/>
    <mergeCell ref="A1:P1"/>
    <mergeCell ref="A2:P2"/>
    <mergeCell ref="A4:P4"/>
    <mergeCell ref="A5:P5"/>
    <mergeCell ref="A6:P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56C83-4550-4B6A-B66B-877FC17BBDBC}">
  <dimension ref="A1:P36"/>
  <sheetViews>
    <sheetView topLeftCell="A22" workbookViewId="0">
      <selection activeCell="C13" sqref="C13"/>
    </sheetView>
  </sheetViews>
  <sheetFormatPr defaultRowHeight="15" x14ac:dyDescent="0.25"/>
  <cols>
    <col min="1" max="1" width="5.28515625" customWidth="1"/>
    <col min="2" max="2" width="32.42578125" customWidth="1"/>
    <col min="5" max="5" width="9.140625" customWidth="1"/>
    <col min="15" max="15" width="10.7109375" customWidth="1"/>
    <col min="16" max="16" width="11.42578125" customWidth="1"/>
  </cols>
  <sheetData>
    <row r="1" spans="1:16" x14ac:dyDescent="0.25">
      <c r="A1" s="86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</row>
    <row r="2" spans="1:16" x14ac:dyDescent="0.25">
      <c r="A2" s="88" t="s">
        <v>32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</row>
    <row r="3" spans="1:16" ht="18.75" x14ac:dyDescent="0.25">
      <c r="A3" s="1"/>
    </row>
    <row r="4" spans="1:16" ht="34.5" customHeight="1" x14ac:dyDescent="0.25">
      <c r="A4" s="89" t="s">
        <v>75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</row>
    <row r="5" spans="1:16" x14ac:dyDescent="0.25">
      <c r="A5" s="89" t="s">
        <v>93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</row>
    <row r="6" spans="1:16" ht="43.5" customHeight="1" x14ac:dyDescent="0.25">
      <c r="A6" s="89" t="s">
        <v>24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</row>
    <row r="7" spans="1:16" ht="19.5" thickBot="1" x14ac:dyDescent="0.3">
      <c r="A7" s="3"/>
    </row>
    <row r="8" spans="1:16" ht="71.25" customHeight="1" thickBot="1" x14ac:dyDescent="0.3">
      <c r="A8" s="90" t="s">
        <v>1</v>
      </c>
      <c r="B8" s="90" t="s">
        <v>2</v>
      </c>
      <c r="C8" s="92" t="s">
        <v>3</v>
      </c>
      <c r="D8" s="93"/>
      <c r="E8" s="93"/>
      <c r="F8" s="94"/>
      <c r="G8" s="92" t="s">
        <v>4</v>
      </c>
      <c r="H8" s="93"/>
      <c r="I8" s="93"/>
      <c r="J8" s="94"/>
      <c r="K8" s="92" t="s">
        <v>5</v>
      </c>
      <c r="L8" s="93"/>
      <c r="M8" s="93"/>
      <c r="N8" s="94"/>
      <c r="O8" s="90" t="s">
        <v>6</v>
      </c>
      <c r="P8" s="90" t="s">
        <v>7</v>
      </c>
    </row>
    <row r="9" spans="1:16" ht="24.75" thickBot="1" x14ac:dyDescent="0.3">
      <c r="A9" s="91"/>
      <c r="B9" s="91"/>
      <c r="C9" s="4" t="s">
        <v>8</v>
      </c>
      <c r="D9" s="4" t="s">
        <v>9</v>
      </c>
      <c r="E9" s="4" t="s">
        <v>10</v>
      </c>
      <c r="F9" s="4" t="s">
        <v>11</v>
      </c>
      <c r="G9" s="4" t="s">
        <v>8</v>
      </c>
      <c r="H9" s="4" t="s">
        <v>9</v>
      </c>
      <c r="I9" s="4" t="s">
        <v>10</v>
      </c>
      <c r="J9" s="4" t="s">
        <v>11</v>
      </c>
      <c r="K9" s="4" t="s">
        <v>8</v>
      </c>
      <c r="L9" s="4" t="s">
        <v>9</v>
      </c>
      <c r="M9" s="4" t="s">
        <v>10</v>
      </c>
      <c r="N9" s="4" t="s">
        <v>11</v>
      </c>
      <c r="O9" s="91"/>
      <c r="P9" s="91"/>
    </row>
    <row r="10" spans="1:16" ht="15.75" thickBot="1" x14ac:dyDescent="0.3">
      <c r="A10" s="5">
        <v>1</v>
      </c>
      <c r="B10" s="4">
        <v>2</v>
      </c>
      <c r="C10" s="4">
        <v>3</v>
      </c>
      <c r="D10" s="4">
        <v>4</v>
      </c>
      <c r="E10" s="4">
        <v>5</v>
      </c>
      <c r="F10" s="4">
        <v>6</v>
      </c>
      <c r="G10" s="4">
        <v>7</v>
      </c>
      <c r="H10" s="4">
        <v>8</v>
      </c>
      <c r="I10" s="4">
        <v>9</v>
      </c>
      <c r="J10" s="4">
        <v>10</v>
      </c>
      <c r="K10" s="4">
        <v>11</v>
      </c>
      <c r="L10" s="4">
        <v>12</v>
      </c>
      <c r="M10" s="4">
        <v>13</v>
      </c>
      <c r="N10" s="4">
        <v>14</v>
      </c>
      <c r="O10" s="4">
        <v>15</v>
      </c>
      <c r="P10" s="4">
        <v>16</v>
      </c>
    </row>
    <row r="11" spans="1:16" ht="15.75" thickBot="1" x14ac:dyDescent="0.3">
      <c r="A11" s="92" t="s">
        <v>12</v>
      </c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4"/>
    </row>
    <row r="12" spans="1:16" s="8" customFormat="1" ht="84.75" thickBot="1" x14ac:dyDescent="0.25">
      <c r="A12" s="58"/>
      <c r="B12" s="59" t="s">
        <v>31</v>
      </c>
      <c r="C12" s="60">
        <f>C13+C14+C15</f>
        <v>0</v>
      </c>
      <c r="D12" s="60">
        <f>D13+D14+D15</f>
        <v>0</v>
      </c>
      <c r="E12" s="60">
        <f>E13+E14+E15</f>
        <v>23842.400000000001</v>
      </c>
      <c r="F12" s="60">
        <f t="shared" ref="F12:N12" si="0">F13+F14+F15</f>
        <v>0</v>
      </c>
      <c r="G12" s="60">
        <f t="shared" si="0"/>
        <v>0</v>
      </c>
      <c r="H12" s="60">
        <f t="shared" si="0"/>
        <v>0</v>
      </c>
      <c r="I12" s="60">
        <f t="shared" si="0"/>
        <v>23812.3</v>
      </c>
      <c r="J12" s="60">
        <f t="shared" si="0"/>
        <v>0</v>
      </c>
      <c r="K12" s="60">
        <f t="shared" si="0"/>
        <v>0</v>
      </c>
      <c r="L12" s="60">
        <f t="shared" si="0"/>
        <v>0</v>
      </c>
      <c r="M12" s="60">
        <f t="shared" si="0"/>
        <v>23812.3</v>
      </c>
      <c r="N12" s="60">
        <f t="shared" si="0"/>
        <v>0</v>
      </c>
      <c r="O12" s="35">
        <f>I12/E12</f>
        <v>0.99873754320034891</v>
      </c>
      <c r="P12" s="33"/>
    </row>
    <row r="13" spans="1:16" s="8" customFormat="1" ht="36.75" thickBot="1" x14ac:dyDescent="0.25">
      <c r="A13" s="31"/>
      <c r="B13" s="32" t="s">
        <v>28</v>
      </c>
      <c r="C13" s="33">
        <v>0</v>
      </c>
      <c r="D13" s="33">
        <v>0</v>
      </c>
      <c r="E13" s="33">
        <v>2749</v>
      </c>
      <c r="F13" s="33"/>
      <c r="G13" s="33"/>
      <c r="H13" s="33"/>
      <c r="I13" s="33">
        <v>2719.2</v>
      </c>
      <c r="J13" s="33"/>
      <c r="K13" s="33"/>
      <c r="L13" s="33"/>
      <c r="M13" s="33">
        <v>2719.2</v>
      </c>
      <c r="N13" s="33"/>
      <c r="O13" s="35">
        <f t="shared" ref="O13:O15" si="1">I13/E13</f>
        <v>0.98915969443433971</v>
      </c>
      <c r="P13" s="33" t="s">
        <v>91</v>
      </c>
    </row>
    <row r="14" spans="1:16" s="8" customFormat="1" ht="48.75" thickBot="1" x14ac:dyDescent="0.25">
      <c r="A14" s="31"/>
      <c r="B14" s="32" t="s">
        <v>29</v>
      </c>
      <c r="C14" s="33">
        <v>0</v>
      </c>
      <c r="D14" s="33"/>
      <c r="E14" s="33">
        <v>21093.4</v>
      </c>
      <c r="F14" s="33"/>
      <c r="G14" s="33"/>
      <c r="H14" s="33"/>
      <c r="I14" s="33">
        <v>21093.1</v>
      </c>
      <c r="J14" s="33"/>
      <c r="K14" s="33"/>
      <c r="L14" s="33"/>
      <c r="M14" s="33">
        <v>21093.1</v>
      </c>
      <c r="N14" s="33"/>
      <c r="O14" s="35">
        <f t="shared" si="1"/>
        <v>0.99998577754179019</v>
      </c>
      <c r="P14" s="33" t="s">
        <v>91</v>
      </c>
    </row>
    <row r="15" spans="1:16" s="8" customFormat="1" ht="48.75" hidden="1" thickBot="1" x14ac:dyDescent="0.25">
      <c r="A15" s="31"/>
      <c r="B15" s="32" t="s">
        <v>30</v>
      </c>
      <c r="C15" s="33">
        <v>0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5" t="e">
        <f t="shared" si="1"/>
        <v>#DIV/0!</v>
      </c>
      <c r="P15" s="33" t="s">
        <v>91</v>
      </c>
    </row>
    <row r="16" spans="1:16" s="8" customFormat="1" ht="12.75" hidden="1" thickBot="1" x14ac:dyDescent="0.25">
      <c r="A16" s="31"/>
      <c r="B16" s="32" t="s">
        <v>18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</row>
    <row r="17" spans="1:16" s="8" customFormat="1" ht="12.75" hidden="1" thickBot="1" x14ac:dyDescent="0.25">
      <c r="A17" s="95" t="s">
        <v>19</v>
      </c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7"/>
    </row>
    <row r="18" spans="1:16" s="8" customFormat="1" ht="12.75" hidden="1" thickBot="1" x14ac:dyDescent="0.25">
      <c r="A18" s="31"/>
      <c r="B18" s="32" t="s">
        <v>20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</row>
    <row r="19" spans="1:16" s="30" customFormat="1" ht="20.25" customHeight="1" thickBot="1" x14ac:dyDescent="0.25">
      <c r="A19" s="61"/>
      <c r="B19" s="62" t="s">
        <v>21</v>
      </c>
      <c r="C19" s="63">
        <f>C13+C14+C15</f>
        <v>0</v>
      </c>
      <c r="D19" s="63">
        <f>D13+D14+D15</f>
        <v>0</v>
      </c>
      <c r="E19" s="63">
        <f>E13+E14+E15</f>
        <v>23842.400000000001</v>
      </c>
      <c r="F19" s="63">
        <f t="shared" ref="F19:N19" si="2">F13+F14+F15</f>
        <v>0</v>
      </c>
      <c r="G19" s="63">
        <f t="shared" si="2"/>
        <v>0</v>
      </c>
      <c r="H19" s="63">
        <f t="shared" si="2"/>
        <v>0</v>
      </c>
      <c r="I19" s="63">
        <f t="shared" si="2"/>
        <v>23812.3</v>
      </c>
      <c r="J19" s="63">
        <f t="shared" si="2"/>
        <v>0</v>
      </c>
      <c r="K19" s="63">
        <f t="shared" si="2"/>
        <v>0</v>
      </c>
      <c r="L19" s="63">
        <f t="shared" si="2"/>
        <v>0</v>
      </c>
      <c r="M19" s="63">
        <f t="shared" si="2"/>
        <v>23812.3</v>
      </c>
      <c r="N19" s="63">
        <f t="shared" si="2"/>
        <v>0</v>
      </c>
      <c r="O19" s="63"/>
      <c r="P19" s="63"/>
    </row>
    <row r="20" spans="1:16" ht="18.75" x14ac:dyDescent="0.25">
      <c r="A20" s="3"/>
    </row>
    <row r="21" spans="1:16" x14ac:dyDescent="0.25">
      <c r="A21" s="98" t="s">
        <v>22</v>
      </c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</row>
    <row r="22" spans="1:16" ht="18.75" x14ac:dyDescent="0.25">
      <c r="A22" s="2"/>
      <c r="L22" s="7"/>
    </row>
    <row r="23" spans="1:16" ht="18.75" x14ac:dyDescent="0.25">
      <c r="A23" s="2"/>
    </row>
    <row r="24" spans="1:16" ht="18.75" x14ac:dyDescent="0.25">
      <c r="A24" s="2"/>
    </row>
    <row r="25" spans="1:16" ht="18.75" x14ac:dyDescent="0.25">
      <c r="A25" s="2"/>
    </row>
    <row r="26" spans="1:16" ht="18.75" x14ac:dyDescent="0.25">
      <c r="A26" s="2"/>
    </row>
    <row r="27" spans="1:16" ht="18.75" x14ac:dyDescent="0.25">
      <c r="A27" s="2"/>
    </row>
    <row r="28" spans="1:16" ht="18.75" x14ac:dyDescent="0.25">
      <c r="A28" s="2"/>
    </row>
    <row r="29" spans="1:16" ht="18.75" x14ac:dyDescent="0.25">
      <c r="A29" s="2"/>
    </row>
    <row r="30" spans="1:16" ht="18.75" x14ac:dyDescent="0.25">
      <c r="A30" s="2"/>
    </row>
    <row r="31" spans="1:16" ht="18.75" x14ac:dyDescent="0.25">
      <c r="A31" s="2"/>
    </row>
    <row r="32" spans="1:16" ht="18.75" x14ac:dyDescent="0.25">
      <c r="A32" s="2"/>
    </row>
    <row r="33" spans="1:1" ht="18.75" x14ac:dyDescent="0.25">
      <c r="A33" s="2"/>
    </row>
    <row r="34" spans="1:1" ht="18.75" x14ac:dyDescent="0.25">
      <c r="A34" s="2"/>
    </row>
    <row r="35" spans="1:1" ht="18.75" x14ac:dyDescent="0.25">
      <c r="A35" s="2"/>
    </row>
    <row r="36" spans="1:1" ht="18.75" x14ac:dyDescent="0.25">
      <c r="A36" s="2"/>
    </row>
  </sheetData>
  <mergeCells count="15">
    <mergeCell ref="O8:O9"/>
    <mergeCell ref="P8:P9"/>
    <mergeCell ref="A11:P11"/>
    <mergeCell ref="A17:P17"/>
    <mergeCell ref="A21:P21"/>
    <mergeCell ref="A8:A9"/>
    <mergeCell ref="B8:B9"/>
    <mergeCell ref="C8:F8"/>
    <mergeCell ref="G8:J8"/>
    <mergeCell ref="K8:N8"/>
    <mergeCell ref="A1:P1"/>
    <mergeCell ref="A2:P2"/>
    <mergeCell ref="A4:P4"/>
    <mergeCell ref="A5:P5"/>
    <mergeCell ref="A6:P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5C0CB-892E-4AAA-BD9A-B16B8437D447}">
  <dimension ref="A1:P39"/>
  <sheetViews>
    <sheetView topLeftCell="A19" workbookViewId="0">
      <selection activeCell="A6" sqref="A6:P6"/>
    </sheetView>
  </sheetViews>
  <sheetFormatPr defaultRowHeight="15" x14ac:dyDescent="0.25"/>
  <cols>
    <col min="1" max="1" width="5.28515625" customWidth="1"/>
    <col min="2" max="2" width="32.42578125" customWidth="1"/>
    <col min="15" max="15" width="10.7109375" customWidth="1"/>
    <col min="16" max="16" width="11.42578125" customWidth="1"/>
  </cols>
  <sheetData>
    <row r="1" spans="1:16" x14ac:dyDescent="0.25">
      <c r="A1" s="86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</row>
    <row r="2" spans="1:16" x14ac:dyDescent="0.25">
      <c r="A2" s="88" t="s">
        <v>34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</row>
    <row r="3" spans="1:16" ht="18.75" x14ac:dyDescent="0.25">
      <c r="A3" s="1"/>
    </row>
    <row r="4" spans="1:16" ht="34.5" customHeight="1" x14ac:dyDescent="0.25">
      <c r="A4" s="89" t="s">
        <v>76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</row>
    <row r="5" spans="1:16" x14ac:dyDescent="0.25">
      <c r="A5" s="89" t="s">
        <v>93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</row>
    <row r="6" spans="1:16" ht="43.5" customHeight="1" x14ac:dyDescent="0.25">
      <c r="A6" s="89" t="s">
        <v>24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</row>
    <row r="7" spans="1:16" ht="19.5" thickBot="1" x14ac:dyDescent="0.3">
      <c r="A7" s="3"/>
    </row>
    <row r="8" spans="1:16" ht="71.25" customHeight="1" thickBot="1" x14ac:dyDescent="0.3">
      <c r="A8" s="90" t="s">
        <v>1</v>
      </c>
      <c r="B8" s="90" t="s">
        <v>2</v>
      </c>
      <c r="C8" s="92" t="s">
        <v>3</v>
      </c>
      <c r="D8" s="93"/>
      <c r="E8" s="93"/>
      <c r="F8" s="94"/>
      <c r="G8" s="92" t="s">
        <v>4</v>
      </c>
      <c r="H8" s="93"/>
      <c r="I8" s="93"/>
      <c r="J8" s="94"/>
      <c r="K8" s="92" t="s">
        <v>5</v>
      </c>
      <c r="L8" s="93"/>
      <c r="M8" s="93"/>
      <c r="N8" s="94"/>
      <c r="O8" s="90" t="s">
        <v>6</v>
      </c>
      <c r="P8" s="90" t="s">
        <v>7</v>
      </c>
    </row>
    <row r="9" spans="1:16" ht="24.75" thickBot="1" x14ac:dyDescent="0.3">
      <c r="A9" s="91"/>
      <c r="B9" s="91"/>
      <c r="C9" s="4" t="s">
        <v>8</v>
      </c>
      <c r="D9" s="4" t="s">
        <v>9</v>
      </c>
      <c r="E9" s="4" t="s">
        <v>10</v>
      </c>
      <c r="F9" s="4" t="s">
        <v>11</v>
      </c>
      <c r="G9" s="4" t="s">
        <v>8</v>
      </c>
      <c r="H9" s="4" t="s">
        <v>9</v>
      </c>
      <c r="I9" s="4" t="s">
        <v>10</v>
      </c>
      <c r="J9" s="4" t="s">
        <v>11</v>
      </c>
      <c r="K9" s="4" t="s">
        <v>8</v>
      </c>
      <c r="L9" s="4" t="s">
        <v>9</v>
      </c>
      <c r="M9" s="4" t="s">
        <v>10</v>
      </c>
      <c r="N9" s="4" t="s">
        <v>11</v>
      </c>
      <c r="O9" s="91"/>
      <c r="P9" s="91"/>
    </row>
    <row r="10" spans="1:16" ht="15.75" thickBot="1" x14ac:dyDescent="0.3">
      <c r="A10" s="5">
        <v>1</v>
      </c>
      <c r="B10" s="4">
        <v>2</v>
      </c>
      <c r="C10" s="4">
        <v>3</v>
      </c>
      <c r="D10" s="4">
        <v>4</v>
      </c>
      <c r="E10" s="4">
        <v>5</v>
      </c>
      <c r="F10" s="4">
        <v>6</v>
      </c>
      <c r="G10" s="4">
        <v>7</v>
      </c>
      <c r="H10" s="4">
        <v>8</v>
      </c>
      <c r="I10" s="4">
        <v>9</v>
      </c>
      <c r="J10" s="4">
        <v>10</v>
      </c>
      <c r="K10" s="4">
        <v>11</v>
      </c>
      <c r="L10" s="4">
        <v>12</v>
      </c>
      <c r="M10" s="4">
        <v>13</v>
      </c>
      <c r="N10" s="4">
        <v>14</v>
      </c>
      <c r="O10" s="4">
        <v>15</v>
      </c>
      <c r="P10" s="4">
        <v>16</v>
      </c>
    </row>
    <row r="11" spans="1:16" ht="15.75" thickBot="1" x14ac:dyDescent="0.3">
      <c r="A11" s="92" t="s">
        <v>12</v>
      </c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4"/>
    </row>
    <row r="12" spans="1:16" s="8" customFormat="1" ht="48.75" thickBot="1" x14ac:dyDescent="0.25">
      <c r="A12" s="64"/>
      <c r="B12" s="65" t="s">
        <v>35</v>
      </c>
      <c r="C12" s="66">
        <f>C13+C14+C15</f>
        <v>0</v>
      </c>
      <c r="D12" s="66">
        <f t="shared" ref="D12:N12" si="0">D13+D14+D15</f>
        <v>0</v>
      </c>
      <c r="E12" s="66">
        <f t="shared" si="0"/>
        <v>750</v>
      </c>
      <c r="F12" s="66">
        <f t="shared" si="0"/>
        <v>0</v>
      </c>
      <c r="G12" s="66">
        <f t="shared" si="0"/>
        <v>0</v>
      </c>
      <c r="H12" s="66">
        <f t="shared" si="0"/>
        <v>0</v>
      </c>
      <c r="I12" s="66">
        <f t="shared" si="0"/>
        <v>748.2</v>
      </c>
      <c r="J12" s="66">
        <f t="shared" si="0"/>
        <v>0</v>
      </c>
      <c r="K12" s="66">
        <f t="shared" si="0"/>
        <v>0</v>
      </c>
      <c r="L12" s="66">
        <f t="shared" si="0"/>
        <v>0</v>
      </c>
      <c r="M12" s="66">
        <f t="shared" si="0"/>
        <v>748.2</v>
      </c>
      <c r="N12" s="66">
        <f t="shared" si="0"/>
        <v>0</v>
      </c>
      <c r="O12" s="35">
        <f>M12/E12</f>
        <v>0.99760000000000004</v>
      </c>
      <c r="P12" s="4"/>
    </row>
    <row r="13" spans="1:16" s="8" customFormat="1" ht="24.75" thickBot="1" x14ac:dyDescent="0.25">
      <c r="A13" s="5"/>
      <c r="B13" s="6" t="s">
        <v>36</v>
      </c>
      <c r="C13" s="4">
        <v>0</v>
      </c>
      <c r="D13" s="4">
        <v>0</v>
      </c>
      <c r="E13" s="4">
        <v>185</v>
      </c>
      <c r="F13" s="4">
        <v>0</v>
      </c>
      <c r="G13" s="4">
        <v>0</v>
      </c>
      <c r="H13" s="4">
        <v>0</v>
      </c>
      <c r="I13" s="4">
        <v>183.2</v>
      </c>
      <c r="J13" s="4">
        <v>0</v>
      </c>
      <c r="K13" s="4">
        <v>0</v>
      </c>
      <c r="L13" s="4">
        <v>0</v>
      </c>
      <c r="M13" s="4">
        <v>183.2</v>
      </c>
      <c r="N13" s="4">
        <v>0</v>
      </c>
      <c r="O13" s="35">
        <f t="shared" ref="O13:O17" si="1">M13/E13</f>
        <v>0.99027027027027026</v>
      </c>
      <c r="P13" s="4" t="s">
        <v>91</v>
      </c>
    </row>
    <row r="14" spans="1:16" s="8" customFormat="1" ht="24.75" thickBot="1" x14ac:dyDescent="0.25">
      <c r="A14" s="5"/>
      <c r="B14" s="6" t="s">
        <v>120</v>
      </c>
      <c r="C14" s="4">
        <v>0</v>
      </c>
      <c r="D14" s="4">
        <v>0</v>
      </c>
      <c r="E14" s="4">
        <v>500</v>
      </c>
      <c r="F14" s="4">
        <v>0</v>
      </c>
      <c r="G14" s="4">
        <v>0</v>
      </c>
      <c r="H14" s="4">
        <v>0</v>
      </c>
      <c r="I14" s="4">
        <v>500</v>
      </c>
      <c r="J14" s="4"/>
      <c r="K14" s="4"/>
      <c r="L14" s="4"/>
      <c r="M14" s="4">
        <v>500</v>
      </c>
      <c r="N14" s="4"/>
      <c r="O14" s="35">
        <f t="shared" si="1"/>
        <v>1</v>
      </c>
      <c r="P14" s="4" t="s">
        <v>91</v>
      </c>
    </row>
    <row r="15" spans="1:16" s="8" customFormat="1" ht="24.75" thickBot="1" x14ac:dyDescent="0.25">
      <c r="A15" s="5"/>
      <c r="B15" s="16" t="s">
        <v>37</v>
      </c>
      <c r="C15" s="4">
        <v>0</v>
      </c>
      <c r="D15" s="4">
        <v>0</v>
      </c>
      <c r="E15" s="4">
        <v>65</v>
      </c>
      <c r="F15" s="4">
        <v>0</v>
      </c>
      <c r="G15" s="4">
        <v>0</v>
      </c>
      <c r="H15" s="4">
        <v>0</v>
      </c>
      <c r="I15" s="4">
        <v>65</v>
      </c>
      <c r="J15" s="4"/>
      <c r="K15" s="4"/>
      <c r="L15" s="4"/>
      <c r="M15" s="4">
        <v>65</v>
      </c>
      <c r="N15" s="4"/>
      <c r="O15" s="35">
        <f t="shared" si="1"/>
        <v>1</v>
      </c>
      <c r="P15" s="4" t="s">
        <v>91</v>
      </c>
    </row>
    <row r="16" spans="1:16" s="8" customFormat="1" ht="51.75" thickBot="1" x14ac:dyDescent="0.25">
      <c r="A16" s="67"/>
      <c r="B16" s="68" t="s">
        <v>38</v>
      </c>
      <c r="C16" s="66">
        <f>C17+C18+C19</f>
        <v>0</v>
      </c>
      <c r="D16" s="66">
        <f t="shared" ref="D16:N16" si="2">D17+D18+D19</f>
        <v>0</v>
      </c>
      <c r="E16" s="66">
        <f t="shared" si="2"/>
        <v>2617</v>
      </c>
      <c r="F16" s="66">
        <f t="shared" si="2"/>
        <v>0</v>
      </c>
      <c r="G16" s="66">
        <f t="shared" si="2"/>
        <v>0</v>
      </c>
      <c r="H16" s="66">
        <f t="shared" si="2"/>
        <v>0</v>
      </c>
      <c r="I16" s="66">
        <f t="shared" si="2"/>
        <v>2564.6</v>
      </c>
      <c r="J16" s="66">
        <f t="shared" si="2"/>
        <v>0</v>
      </c>
      <c r="K16" s="66">
        <f t="shared" si="2"/>
        <v>0</v>
      </c>
      <c r="L16" s="66">
        <f t="shared" si="2"/>
        <v>0</v>
      </c>
      <c r="M16" s="66">
        <f t="shared" si="2"/>
        <v>2564.6</v>
      </c>
      <c r="N16" s="66">
        <f t="shared" si="2"/>
        <v>0</v>
      </c>
      <c r="O16" s="35">
        <f t="shared" si="1"/>
        <v>0.97997707298433312</v>
      </c>
      <c r="P16" s="4"/>
    </row>
    <row r="17" spans="1:16" s="8" customFormat="1" ht="51.75" thickBot="1" x14ac:dyDescent="0.25">
      <c r="A17" s="5"/>
      <c r="B17" s="18" t="s">
        <v>121</v>
      </c>
      <c r="C17" s="4">
        <v>0</v>
      </c>
      <c r="D17" s="4">
        <v>0</v>
      </c>
      <c r="E17" s="4">
        <v>500</v>
      </c>
      <c r="F17" s="4">
        <v>0</v>
      </c>
      <c r="G17" s="4">
        <v>0</v>
      </c>
      <c r="H17" s="4">
        <v>0</v>
      </c>
      <c r="I17" s="4">
        <v>447.6</v>
      </c>
      <c r="J17" s="4">
        <v>0</v>
      </c>
      <c r="K17" s="4">
        <v>0</v>
      </c>
      <c r="L17" s="4">
        <v>0</v>
      </c>
      <c r="M17" s="4">
        <v>447.6</v>
      </c>
      <c r="N17" s="4">
        <v>0</v>
      </c>
      <c r="O17" s="35">
        <f t="shared" si="1"/>
        <v>0.8952</v>
      </c>
      <c r="P17" s="4" t="s">
        <v>91</v>
      </c>
    </row>
    <row r="18" spans="1:16" s="8" customFormat="1" ht="64.5" thickBot="1" x14ac:dyDescent="0.25">
      <c r="A18" s="42"/>
      <c r="B18" s="18" t="s">
        <v>39</v>
      </c>
      <c r="C18" s="45">
        <v>0</v>
      </c>
      <c r="D18" s="45">
        <v>0</v>
      </c>
      <c r="E18" s="45">
        <v>327</v>
      </c>
      <c r="F18" s="45">
        <v>0</v>
      </c>
      <c r="G18" s="45">
        <v>0</v>
      </c>
      <c r="H18" s="45">
        <v>0</v>
      </c>
      <c r="I18" s="45">
        <v>327</v>
      </c>
      <c r="J18" s="45">
        <v>0</v>
      </c>
      <c r="K18" s="45">
        <v>0</v>
      </c>
      <c r="L18" s="45">
        <v>0</v>
      </c>
      <c r="M18" s="45">
        <v>327</v>
      </c>
      <c r="N18" s="45">
        <v>0</v>
      </c>
      <c r="O18" s="35">
        <f t="shared" ref="O18" si="3">M18/E18</f>
        <v>1</v>
      </c>
      <c r="P18" s="45" t="s">
        <v>91</v>
      </c>
    </row>
    <row r="19" spans="1:16" s="8" customFormat="1" ht="51.75" thickBot="1" x14ac:dyDescent="0.25">
      <c r="A19" s="42"/>
      <c r="B19" s="18" t="s">
        <v>97</v>
      </c>
      <c r="C19" s="45">
        <v>0</v>
      </c>
      <c r="D19" s="45">
        <v>0</v>
      </c>
      <c r="E19" s="45">
        <v>1790</v>
      </c>
      <c r="F19" s="45">
        <v>0</v>
      </c>
      <c r="G19" s="45">
        <v>0</v>
      </c>
      <c r="H19" s="45">
        <v>0</v>
      </c>
      <c r="I19" s="45">
        <v>1790</v>
      </c>
      <c r="J19" s="45">
        <v>0</v>
      </c>
      <c r="K19" s="45">
        <v>0</v>
      </c>
      <c r="L19" s="45">
        <v>0</v>
      </c>
      <c r="M19" s="45">
        <v>1790</v>
      </c>
      <c r="N19" s="45">
        <v>0</v>
      </c>
      <c r="O19" s="35">
        <f t="shared" ref="O19" si="4">M19/E19</f>
        <v>1</v>
      </c>
      <c r="P19" s="45" t="s">
        <v>91</v>
      </c>
    </row>
    <row r="20" spans="1:16" s="8" customFormat="1" ht="12.75" hidden="1" thickBot="1" x14ac:dyDescent="0.25">
      <c r="A20" s="5"/>
      <c r="B20" s="6" t="s">
        <v>18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s="8" customFormat="1" ht="12.75" hidden="1" thickBot="1" x14ac:dyDescent="0.25">
      <c r="A21" s="92" t="s">
        <v>19</v>
      </c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4"/>
    </row>
    <row r="22" spans="1:16" s="8" customFormat="1" ht="12.75" hidden="1" thickBot="1" x14ac:dyDescent="0.25">
      <c r="A22" s="5"/>
      <c r="B22" s="6" t="s">
        <v>20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s="30" customFormat="1" ht="18.75" customHeight="1" thickBot="1" x14ac:dyDescent="0.25">
      <c r="A23" s="47"/>
      <c r="B23" s="48" t="s">
        <v>21</v>
      </c>
      <c r="C23" s="46">
        <f>C12+C16</f>
        <v>0</v>
      </c>
      <c r="D23" s="46">
        <f t="shared" ref="D23:N23" si="5">D12+D16</f>
        <v>0</v>
      </c>
      <c r="E23" s="46">
        <f t="shared" si="5"/>
        <v>3367</v>
      </c>
      <c r="F23" s="46">
        <f t="shared" si="5"/>
        <v>0</v>
      </c>
      <c r="G23" s="46">
        <f t="shared" si="5"/>
        <v>0</v>
      </c>
      <c r="H23" s="46">
        <f t="shared" si="5"/>
        <v>0</v>
      </c>
      <c r="I23" s="46">
        <f t="shared" si="5"/>
        <v>3312.8</v>
      </c>
      <c r="J23" s="46">
        <f t="shared" si="5"/>
        <v>0</v>
      </c>
      <c r="K23" s="46">
        <f t="shared" si="5"/>
        <v>0</v>
      </c>
      <c r="L23" s="46">
        <f t="shared" si="5"/>
        <v>0</v>
      </c>
      <c r="M23" s="46">
        <f t="shared" si="5"/>
        <v>3312.8</v>
      </c>
      <c r="N23" s="46">
        <f t="shared" si="5"/>
        <v>0</v>
      </c>
      <c r="O23" s="46"/>
      <c r="P23" s="46"/>
    </row>
    <row r="24" spans="1:16" ht="18.75" x14ac:dyDescent="0.25">
      <c r="A24" s="3"/>
    </row>
    <row r="25" spans="1:16" ht="18.75" x14ac:dyDescent="0.25">
      <c r="A25" s="2"/>
      <c r="L25" s="7"/>
    </row>
    <row r="26" spans="1:16" ht="18.75" x14ac:dyDescent="0.25">
      <c r="A26" s="2"/>
    </row>
    <row r="27" spans="1:16" ht="18.75" x14ac:dyDescent="0.25">
      <c r="A27" s="2"/>
    </row>
    <row r="28" spans="1:16" ht="18.75" x14ac:dyDescent="0.25">
      <c r="A28" s="2"/>
    </row>
    <row r="29" spans="1:16" ht="18.75" x14ac:dyDescent="0.25">
      <c r="A29" s="2"/>
    </row>
    <row r="30" spans="1:16" ht="18.75" x14ac:dyDescent="0.25">
      <c r="A30" s="2"/>
    </row>
    <row r="31" spans="1:16" ht="18.75" x14ac:dyDescent="0.25">
      <c r="A31" s="2"/>
    </row>
    <row r="32" spans="1:16" ht="18.75" x14ac:dyDescent="0.25">
      <c r="A32" s="2"/>
    </row>
    <row r="33" spans="1:1" ht="18.75" x14ac:dyDescent="0.25">
      <c r="A33" s="2"/>
    </row>
    <row r="34" spans="1:1" ht="18.75" x14ac:dyDescent="0.25">
      <c r="A34" s="2"/>
    </row>
    <row r="35" spans="1:1" ht="18.75" x14ac:dyDescent="0.25">
      <c r="A35" s="2"/>
    </row>
    <row r="36" spans="1:1" ht="18.75" x14ac:dyDescent="0.25">
      <c r="A36" s="2"/>
    </row>
    <row r="37" spans="1:1" ht="18.75" x14ac:dyDescent="0.25">
      <c r="A37" s="2"/>
    </row>
    <row r="38" spans="1:1" ht="18.75" x14ac:dyDescent="0.25">
      <c r="A38" s="2"/>
    </row>
    <row r="39" spans="1:1" ht="18.75" x14ac:dyDescent="0.25">
      <c r="A39" s="2"/>
    </row>
  </sheetData>
  <mergeCells count="14">
    <mergeCell ref="O8:O9"/>
    <mergeCell ref="P8:P9"/>
    <mergeCell ref="A11:P11"/>
    <mergeCell ref="A21:P21"/>
    <mergeCell ref="A8:A9"/>
    <mergeCell ref="B8:B9"/>
    <mergeCell ref="C8:F8"/>
    <mergeCell ref="G8:J8"/>
    <mergeCell ref="K8:N8"/>
    <mergeCell ref="A1:P1"/>
    <mergeCell ref="A2:P2"/>
    <mergeCell ref="A4:P4"/>
    <mergeCell ref="A5:P5"/>
    <mergeCell ref="A6:P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9EF3F-5FD2-4DA3-8292-6790A5060A05}">
  <dimension ref="A1:P45"/>
  <sheetViews>
    <sheetView topLeftCell="A29" workbookViewId="0">
      <selection activeCell="O13" sqref="O13"/>
    </sheetView>
  </sheetViews>
  <sheetFormatPr defaultRowHeight="15" x14ac:dyDescent="0.25"/>
  <cols>
    <col min="1" max="1" width="5.28515625" customWidth="1"/>
    <col min="2" max="2" width="32.42578125" customWidth="1"/>
    <col min="15" max="15" width="10.7109375" customWidth="1"/>
    <col min="16" max="16" width="11.42578125" customWidth="1"/>
  </cols>
  <sheetData>
    <row r="1" spans="1:16" x14ac:dyDescent="0.25">
      <c r="A1" s="86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</row>
    <row r="2" spans="1:16" x14ac:dyDescent="0.25">
      <c r="A2" s="88" t="s">
        <v>40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</row>
    <row r="3" spans="1:16" ht="18.75" x14ac:dyDescent="0.25">
      <c r="A3" s="1"/>
    </row>
    <row r="4" spans="1:16" ht="34.5" customHeight="1" x14ac:dyDescent="0.25">
      <c r="A4" s="89" t="s">
        <v>77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</row>
    <row r="5" spans="1:16" x14ac:dyDescent="0.25">
      <c r="A5" s="89" t="s">
        <v>93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</row>
    <row r="6" spans="1:16" ht="43.5" customHeight="1" x14ac:dyDescent="0.25">
      <c r="A6" s="89" t="s">
        <v>24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</row>
    <row r="7" spans="1:16" ht="18.75" x14ac:dyDescent="0.25">
      <c r="A7" s="3"/>
    </row>
    <row r="8" spans="1:16" ht="71.25" customHeight="1" x14ac:dyDescent="0.25">
      <c r="A8" s="99" t="s">
        <v>1</v>
      </c>
      <c r="B8" s="99" t="s">
        <v>2</v>
      </c>
      <c r="C8" s="99" t="s">
        <v>3</v>
      </c>
      <c r="D8" s="99"/>
      <c r="E8" s="99"/>
      <c r="F8" s="99"/>
      <c r="G8" s="99" t="s">
        <v>4</v>
      </c>
      <c r="H8" s="99"/>
      <c r="I8" s="99"/>
      <c r="J8" s="99"/>
      <c r="K8" s="99" t="s">
        <v>5</v>
      </c>
      <c r="L8" s="99"/>
      <c r="M8" s="99"/>
      <c r="N8" s="99"/>
      <c r="O8" s="99" t="s">
        <v>6</v>
      </c>
      <c r="P8" s="99" t="s">
        <v>7</v>
      </c>
    </row>
    <row r="9" spans="1:16" ht="24" x14ac:dyDescent="0.25">
      <c r="A9" s="99"/>
      <c r="B9" s="99"/>
      <c r="C9" s="21" t="s">
        <v>8</v>
      </c>
      <c r="D9" s="21" t="s">
        <v>9</v>
      </c>
      <c r="E9" s="21" t="s">
        <v>10</v>
      </c>
      <c r="F9" s="21" t="s">
        <v>11</v>
      </c>
      <c r="G9" s="21" t="s">
        <v>8</v>
      </c>
      <c r="H9" s="21" t="s">
        <v>9</v>
      </c>
      <c r="I9" s="21" t="s">
        <v>10</v>
      </c>
      <c r="J9" s="21" t="s">
        <v>11</v>
      </c>
      <c r="K9" s="21" t="s">
        <v>8</v>
      </c>
      <c r="L9" s="21" t="s">
        <v>9</v>
      </c>
      <c r="M9" s="21" t="s">
        <v>10</v>
      </c>
      <c r="N9" s="21" t="s">
        <v>11</v>
      </c>
      <c r="O9" s="99"/>
      <c r="P9" s="99"/>
    </row>
    <row r="10" spans="1:16" x14ac:dyDescent="0.25">
      <c r="A10" s="21">
        <v>1</v>
      </c>
      <c r="B10" s="21">
        <v>2</v>
      </c>
      <c r="C10" s="21">
        <v>3</v>
      </c>
      <c r="D10" s="21">
        <v>4</v>
      </c>
      <c r="E10" s="21">
        <v>5</v>
      </c>
      <c r="F10" s="21">
        <v>6</v>
      </c>
      <c r="G10" s="21">
        <v>7</v>
      </c>
      <c r="H10" s="21">
        <v>8</v>
      </c>
      <c r="I10" s="21">
        <v>9</v>
      </c>
      <c r="J10" s="21">
        <v>10</v>
      </c>
      <c r="K10" s="21">
        <v>11</v>
      </c>
      <c r="L10" s="21">
        <v>12</v>
      </c>
      <c r="M10" s="21">
        <v>13</v>
      </c>
      <c r="N10" s="21">
        <v>14</v>
      </c>
      <c r="O10" s="21">
        <v>15</v>
      </c>
      <c r="P10" s="21">
        <v>16</v>
      </c>
    </row>
    <row r="11" spans="1:16" x14ac:dyDescent="0.25">
      <c r="A11" s="99" t="s">
        <v>12</v>
      </c>
      <c r="B11" s="99"/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</row>
    <row r="12" spans="1:16" s="8" customFormat="1" ht="36" x14ac:dyDescent="0.2">
      <c r="A12" s="71"/>
      <c r="B12" s="72" t="s">
        <v>42</v>
      </c>
      <c r="C12" s="73">
        <f>C13+C14</f>
        <v>0</v>
      </c>
      <c r="D12" s="73">
        <f t="shared" ref="D12:N12" si="0">D13+D14</f>
        <v>0</v>
      </c>
      <c r="E12" s="73">
        <f t="shared" si="0"/>
        <v>16437.8</v>
      </c>
      <c r="F12" s="73">
        <f t="shared" si="0"/>
        <v>0</v>
      </c>
      <c r="G12" s="73">
        <f t="shared" si="0"/>
        <v>0</v>
      </c>
      <c r="H12" s="73">
        <f t="shared" si="0"/>
        <v>0</v>
      </c>
      <c r="I12" s="73">
        <f t="shared" si="0"/>
        <v>16291.099999999999</v>
      </c>
      <c r="J12" s="73">
        <f t="shared" si="0"/>
        <v>0</v>
      </c>
      <c r="K12" s="73">
        <f t="shared" si="0"/>
        <v>0</v>
      </c>
      <c r="L12" s="73">
        <f t="shared" si="0"/>
        <v>0</v>
      </c>
      <c r="M12" s="73">
        <f t="shared" si="0"/>
        <v>16291.099999999999</v>
      </c>
      <c r="N12" s="73">
        <f t="shared" si="0"/>
        <v>0</v>
      </c>
      <c r="O12" s="70">
        <f>(L12+M12)/(D12+E12)</f>
        <v>0.99107544805265912</v>
      </c>
      <c r="P12" s="69"/>
    </row>
    <row r="13" spans="1:16" s="8" customFormat="1" ht="36" x14ac:dyDescent="0.2">
      <c r="A13" s="21"/>
      <c r="B13" s="28" t="s">
        <v>41</v>
      </c>
      <c r="C13" s="39">
        <v>0</v>
      </c>
      <c r="D13" s="39">
        <v>0</v>
      </c>
      <c r="E13" s="39">
        <v>1397.8</v>
      </c>
      <c r="F13" s="21">
        <v>0</v>
      </c>
      <c r="G13" s="69">
        <v>0</v>
      </c>
      <c r="H13" s="69">
        <v>0</v>
      </c>
      <c r="I13" s="69">
        <v>1374.8</v>
      </c>
      <c r="J13" s="69">
        <v>0</v>
      </c>
      <c r="K13" s="69">
        <v>0</v>
      </c>
      <c r="L13" s="69">
        <v>0</v>
      </c>
      <c r="M13" s="69">
        <v>1374.8</v>
      </c>
      <c r="N13" s="69">
        <v>0</v>
      </c>
      <c r="O13" s="70">
        <f t="shared" ref="O13:O25" si="1">(L13+M13)/(D13+E13)</f>
        <v>0.98354557161253398</v>
      </c>
      <c r="P13" s="69" t="s">
        <v>91</v>
      </c>
    </row>
    <row r="14" spans="1:16" s="8" customFormat="1" ht="60" x14ac:dyDescent="0.2">
      <c r="A14" s="43"/>
      <c r="B14" s="28" t="s">
        <v>123</v>
      </c>
      <c r="C14" s="39">
        <v>0</v>
      </c>
      <c r="D14" s="39">
        <v>0</v>
      </c>
      <c r="E14" s="39">
        <v>15040</v>
      </c>
      <c r="F14" s="43">
        <v>0</v>
      </c>
      <c r="G14" s="69">
        <v>0</v>
      </c>
      <c r="H14" s="69">
        <v>0</v>
      </c>
      <c r="I14" s="69">
        <v>14916.3</v>
      </c>
      <c r="J14" s="69">
        <v>0</v>
      </c>
      <c r="K14" s="69">
        <v>0</v>
      </c>
      <c r="L14" s="69">
        <v>0</v>
      </c>
      <c r="M14" s="69">
        <v>14916.3</v>
      </c>
      <c r="N14" s="69">
        <v>0</v>
      </c>
      <c r="O14" s="70"/>
      <c r="P14" s="69"/>
    </row>
    <row r="15" spans="1:16" s="8" customFormat="1" ht="36" hidden="1" x14ac:dyDescent="0.2">
      <c r="A15" s="21"/>
      <c r="B15" s="28" t="s">
        <v>122</v>
      </c>
      <c r="C15" s="39">
        <v>0</v>
      </c>
      <c r="D15" s="39">
        <v>0</v>
      </c>
      <c r="E15" s="39">
        <v>0</v>
      </c>
      <c r="F15" s="21">
        <v>0</v>
      </c>
      <c r="G15" s="69">
        <v>0</v>
      </c>
      <c r="H15" s="69">
        <v>0</v>
      </c>
      <c r="I15" s="69">
        <v>0</v>
      </c>
      <c r="J15" s="69">
        <v>0</v>
      </c>
      <c r="K15" s="69">
        <v>0</v>
      </c>
      <c r="L15" s="69">
        <v>0</v>
      </c>
      <c r="M15" s="69">
        <v>0</v>
      </c>
      <c r="N15" s="69">
        <v>0</v>
      </c>
      <c r="O15" s="70" t="e">
        <f t="shared" si="1"/>
        <v>#DIV/0!</v>
      </c>
      <c r="P15" s="69" t="s">
        <v>91</v>
      </c>
    </row>
    <row r="16" spans="1:16" s="8" customFormat="1" ht="12" hidden="1" x14ac:dyDescent="0.2">
      <c r="A16" s="21"/>
      <c r="B16" s="28" t="s">
        <v>33</v>
      </c>
      <c r="C16" s="39">
        <v>0</v>
      </c>
      <c r="D16" s="39">
        <v>0</v>
      </c>
      <c r="E16" s="39">
        <v>0</v>
      </c>
      <c r="F16" s="21">
        <v>0</v>
      </c>
      <c r="G16" s="69">
        <v>0</v>
      </c>
      <c r="H16" s="69">
        <v>0</v>
      </c>
      <c r="I16" s="69">
        <v>0</v>
      </c>
      <c r="J16" s="69"/>
      <c r="K16" s="69"/>
      <c r="L16" s="69"/>
      <c r="M16" s="69">
        <v>0</v>
      </c>
      <c r="N16" s="69"/>
      <c r="O16" s="70"/>
      <c r="P16" s="69"/>
    </row>
    <row r="17" spans="1:16" s="8" customFormat="1" ht="38.25" x14ac:dyDescent="0.2">
      <c r="A17" s="71"/>
      <c r="B17" s="75" t="s">
        <v>43</v>
      </c>
      <c r="C17" s="73">
        <f>C18+C19+C20</f>
        <v>0</v>
      </c>
      <c r="D17" s="73">
        <f t="shared" ref="D17:N17" si="2">D18+D19+D20</f>
        <v>245.5</v>
      </c>
      <c r="E17" s="73">
        <f t="shared" si="2"/>
        <v>4314.2</v>
      </c>
      <c r="F17" s="73">
        <f t="shared" si="2"/>
        <v>0</v>
      </c>
      <c r="G17" s="73">
        <f t="shared" si="2"/>
        <v>0</v>
      </c>
      <c r="H17" s="73">
        <f t="shared" si="2"/>
        <v>245.5</v>
      </c>
      <c r="I17" s="73">
        <f t="shared" si="2"/>
        <v>4240.6000000000004</v>
      </c>
      <c r="J17" s="73">
        <f t="shared" si="2"/>
        <v>0</v>
      </c>
      <c r="K17" s="73">
        <f t="shared" si="2"/>
        <v>0</v>
      </c>
      <c r="L17" s="73">
        <f t="shared" si="2"/>
        <v>245.5</v>
      </c>
      <c r="M17" s="73">
        <f t="shared" si="2"/>
        <v>4240.6000000000004</v>
      </c>
      <c r="N17" s="73">
        <f t="shared" si="2"/>
        <v>0</v>
      </c>
      <c r="O17" s="70">
        <f t="shared" si="1"/>
        <v>0.98385858718775365</v>
      </c>
      <c r="P17" s="69"/>
    </row>
    <row r="18" spans="1:16" s="8" customFormat="1" ht="38.25" x14ac:dyDescent="0.2">
      <c r="A18" s="21"/>
      <c r="B18" s="38" t="s">
        <v>98</v>
      </c>
      <c r="C18" s="39">
        <v>0</v>
      </c>
      <c r="D18" s="39">
        <v>0</v>
      </c>
      <c r="E18" s="39">
        <v>2326.9</v>
      </c>
      <c r="F18" s="21">
        <v>0</v>
      </c>
      <c r="G18" s="69">
        <v>0</v>
      </c>
      <c r="H18" s="69">
        <v>0</v>
      </c>
      <c r="I18" s="69">
        <v>2302.4</v>
      </c>
      <c r="J18" s="69">
        <v>0</v>
      </c>
      <c r="K18" s="69">
        <v>0</v>
      </c>
      <c r="L18" s="69">
        <v>0</v>
      </c>
      <c r="M18" s="69">
        <v>2302.4</v>
      </c>
      <c r="N18" s="69">
        <v>0</v>
      </c>
      <c r="O18" s="70">
        <f t="shared" si="1"/>
        <v>0.9894709699600327</v>
      </c>
      <c r="P18" s="69" t="s">
        <v>91</v>
      </c>
    </row>
    <row r="19" spans="1:16" s="8" customFormat="1" ht="51" x14ac:dyDescent="0.2">
      <c r="A19" s="43"/>
      <c r="B19" s="38" t="s">
        <v>124</v>
      </c>
      <c r="C19" s="39">
        <v>0</v>
      </c>
      <c r="D19" s="39">
        <v>0</v>
      </c>
      <c r="E19" s="39">
        <v>1960</v>
      </c>
      <c r="F19" s="43">
        <v>0</v>
      </c>
      <c r="G19" s="69">
        <v>0</v>
      </c>
      <c r="H19" s="69">
        <v>0</v>
      </c>
      <c r="I19" s="69">
        <v>1910.9</v>
      </c>
      <c r="J19" s="69">
        <v>0</v>
      </c>
      <c r="K19" s="69">
        <v>0</v>
      </c>
      <c r="L19" s="69">
        <v>0</v>
      </c>
      <c r="M19" s="69">
        <v>1910.9</v>
      </c>
      <c r="N19" s="69">
        <v>0</v>
      </c>
      <c r="O19" s="70">
        <f t="shared" ref="O19" si="3">(L19+M19)/(D19+E19)</f>
        <v>0.9749489795918368</v>
      </c>
      <c r="P19" s="69" t="s">
        <v>91</v>
      </c>
    </row>
    <row r="20" spans="1:16" s="8" customFormat="1" ht="38.25" x14ac:dyDescent="0.2">
      <c r="A20" s="43"/>
      <c r="B20" s="17" t="s">
        <v>125</v>
      </c>
      <c r="C20" s="39">
        <v>0</v>
      </c>
      <c r="D20" s="39">
        <v>245.5</v>
      </c>
      <c r="E20" s="39">
        <v>27.3</v>
      </c>
      <c r="F20" s="43">
        <v>0</v>
      </c>
      <c r="G20" s="39">
        <v>0</v>
      </c>
      <c r="H20" s="39">
        <v>245.5</v>
      </c>
      <c r="I20" s="39">
        <v>27.3</v>
      </c>
      <c r="J20" s="43">
        <v>0</v>
      </c>
      <c r="K20" s="39">
        <v>0</v>
      </c>
      <c r="L20" s="39">
        <v>245.5</v>
      </c>
      <c r="M20" s="39">
        <v>27.3</v>
      </c>
      <c r="N20" s="43">
        <v>0</v>
      </c>
      <c r="O20" s="70"/>
      <c r="P20" s="69"/>
    </row>
    <row r="21" spans="1:16" s="8" customFormat="1" ht="63.75" x14ac:dyDescent="0.2">
      <c r="A21" s="71"/>
      <c r="B21" s="75" t="s">
        <v>44</v>
      </c>
      <c r="C21" s="73">
        <f>C22</f>
        <v>0</v>
      </c>
      <c r="D21" s="73">
        <f t="shared" ref="D21:N21" si="4">D22</f>
        <v>0</v>
      </c>
      <c r="E21" s="73">
        <f t="shared" si="4"/>
        <v>4950</v>
      </c>
      <c r="F21" s="71">
        <f t="shared" si="4"/>
        <v>0</v>
      </c>
      <c r="G21" s="74">
        <f t="shared" si="4"/>
        <v>0</v>
      </c>
      <c r="H21" s="74">
        <f t="shared" si="4"/>
        <v>0</v>
      </c>
      <c r="I21" s="74">
        <f t="shared" si="4"/>
        <v>4802.3999999999996</v>
      </c>
      <c r="J21" s="74">
        <f t="shared" si="4"/>
        <v>0</v>
      </c>
      <c r="K21" s="74">
        <f t="shared" si="4"/>
        <v>0</v>
      </c>
      <c r="L21" s="74">
        <f t="shared" si="4"/>
        <v>0</v>
      </c>
      <c r="M21" s="74">
        <f t="shared" si="4"/>
        <v>4802.3999999999996</v>
      </c>
      <c r="N21" s="74">
        <f t="shared" si="4"/>
        <v>0</v>
      </c>
      <c r="O21" s="70">
        <f t="shared" si="1"/>
        <v>0.97018181818181815</v>
      </c>
      <c r="P21" s="69"/>
    </row>
    <row r="22" spans="1:16" s="8" customFormat="1" ht="63.75" x14ac:dyDescent="0.2">
      <c r="A22" s="21"/>
      <c r="B22" s="23" t="s">
        <v>45</v>
      </c>
      <c r="C22" s="39">
        <v>0</v>
      </c>
      <c r="D22" s="39">
        <v>0</v>
      </c>
      <c r="E22" s="39">
        <v>4950</v>
      </c>
      <c r="F22" s="21">
        <v>0</v>
      </c>
      <c r="G22" s="69">
        <v>0</v>
      </c>
      <c r="H22" s="69">
        <v>0</v>
      </c>
      <c r="I22" s="69">
        <v>4802.3999999999996</v>
      </c>
      <c r="J22" s="69">
        <v>0</v>
      </c>
      <c r="K22" s="69">
        <v>0</v>
      </c>
      <c r="L22" s="69">
        <v>0</v>
      </c>
      <c r="M22" s="69">
        <v>4802.3999999999996</v>
      </c>
      <c r="N22" s="69">
        <v>0</v>
      </c>
      <c r="O22" s="70">
        <f t="shared" si="1"/>
        <v>0.97018181818181815</v>
      </c>
      <c r="P22" s="69" t="s">
        <v>91</v>
      </c>
    </row>
    <row r="23" spans="1:16" s="8" customFormat="1" ht="76.5" x14ac:dyDescent="0.2">
      <c r="A23" s="71"/>
      <c r="B23" s="75" t="s">
        <v>46</v>
      </c>
      <c r="C23" s="73">
        <f>C24+C25</f>
        <v>0</v>
      </c>
      <c r="D23" s="73">
        <f t="shared" ref="D23:N23" si="5">D24+D25</f>
        <v>1507.9</v>
      </c>
      <c r="E23" s="73">
        <f t="shared" si="5"/>
        <v>1279.8</v>
      </c>
      <c r="F23" s="71">
        <f t="shared" si="5"/>
        <v>0</v>
      </c>
      <c r="G23" s="74">
        <f t="shared" si="5"/>
        <v>0</v>
      </c>
      <c r="H23" s="74">
        <f t="shared" si="5"/>
        <v>1507.9</v>
      </c>
      <c r="I23" s="74">
        <f t="shared" si="5"/>
        <v>1279.8</v>
      </c>
      <c r="J23" s="74">
        <f t="shared" si="5"/>
        <v>0</v>
      </c>
      <c r="K23" s="74">
        <f t="shared" si="5"/>
        <v>0</v>
      </c>
      <c r="L23" s="74">
        <f t="shared" si="5"/>
        <v>1507.9</v>
      </c>
      <c r="M23" s="74">
        <f t="shared" si="5"/>
        <v>1279.8</v>
      </c>
      <c r="N23" s="74">
        <f t="shared" si="5"/>
        <v>0</v>
      </c>
      <c r="O23" s="70">
        <f>(L23+M23)/(D23+E23)</f>
        <v>1</v>
      </c>
      <c r="P23" s="69" t="s">
        <v>91</v>
      </c>
    </row>
    <row r="24" spans="1:16" s="8" customFormat="1" ht="114.75" x14ac:dyDescent="0.2">
      <c r="A24" s="21"/>
      <c r="B24" s="17" t="s">
        <v>47</v>
      </c>
      <c r="C24" s="39">
        <v>0</v>
      </c>
      <c r="D24" s="39">
        <v>1050.4000000000001</v>
      </c>
      <c r="E24" s="39">
        <v>429</v>
      </c>
      <c r="F24" s="21">
        <v>0</v>
      </c>
      <c r="G24" s="39">
        <v>0</v>
      </c>
      <c r="H24" s="39">
        <v>1050.4000000000001</v>
      </c>
      <c r="I24" s="39">
        <v>429</v>
      </c>
      <c r="J24" s="43">
        <v>0</v>
      </c>
      <c r="K24" s="39">
        <v>0</v>
      </c>
      <c r="L24" s="39">
        <v>1050.4000000000001</v>
      </c>
      <c r="M24" s="39">
        <v>429</v>
      </c>
      <c r="N24" s="43">
        <v>0</v>
      </c>
      <c r="O24" s="70">
        <f t="shared" si="1"/>
        <v>1</v>
      </c>
      <c r="P24" s="69" t="s">
        <v>91</v>
      </c>
    </row>
    <row r="25" spans="1:16" s="8" customFormat="1" ht="76.5" x14ac:dyDescent="0.2">
      <c r="A25" s="21"/>
      <c r="B25" s="17" t="s">
        <v>48</v>
      </c>
      <c r="C25" s="39">
        <v>0</v>
      </c>
      <c r="D25" s="39">
        <v>457.5</v>
      </c>
      <c r="E25" s="39">
        <v>850.8</v>
      </c>
      <c r="F25" s="21">
        <v>0</v>
      </c>
      <c r="G25" s="39">
        <v>0</v>
      </c>
      <c r="H25" s="39">
        <v>457.5</v>
      </c>
      <c r="I25" s="39">
        <v>850.8</v>
      </c>
      <c r="J25" s="43">
        <v>0</v>
      </c>
      <c r="K25" s="39">
        <v>0</v>
      </c>
      <c r="L25" s="39">
        <v>457.5</v>
      </c>
      <c r="M25" s="39">
        <v>850.8</v>
      </c>
      <c r="N25" s="43">
        <v>0</v>
      </c>
      <c r="O25" s="70">
        <f t="shared" si="1"/>
        <v>1</v>
      </c>
      <c r="P25" s="69" t="s">
        <v>91</v>
      </c>
    </row>
    <row r="26" spans="1:16" s="8" customFormat="1" ht="51" hidden="1" x14ac:dyDescent="0.2">
      <c r="A26" s="36"/>
      <c r="B26" s="17" t="s">
        <v>94</v>
      </c>
      <c r="C26" s="39">
        <f>C27+C28</f>
        <v>0</v>
      </c>
      <c r="D26" s="39">
        <v>0</v>
      </c>
      <c r="E26" s="39">
        <v>0</v>
      </c>
      <c r="F26" s="36">
        <f t="shared" ref="F26:N26" si="6">F27+F28</f>
        <v>0</v>
      </c>
      <c r="G26" s="69">
        <f t="shared" si="6"/>
        <v>0</v>
      </c>
      <c r="H26" s="69">
        <f t="shared" si="6"/>
        <v>0</v>
      </c>
      <c r="I26" s="69">
        <f t="shared" si="6"/>
        <v>0</v>
      </c>
      <c r="J26" s="69">
        <f t="shared" si="6"/>
        <v>0</v>
      </c>
      <c r="K26" s="69">
        <f t="shared" si="6"/>
        <v>0</v>
      </c>
      <c r="L26" s="69">
        <f t="shared" si="6"/>
        <v>0</v>
      </c>
      <c r="M26" s="69">
        <f t="shared" si="6"/>
        <v>0</v>
      </c>
      <c r="N26" s="69">
        <f t="shared" si="6"/>
        <v>0</v>
      </c>
      <c r="O26" s="70" t="e">
        <f>(L26+M26)/(D26+E26)</f>
        <v>#DIV/0!</v>
      </c>
      <c r="P26" s="69" t="s">
        <v>91</v>
      </c>
    </row>
    <row r="27" spans="1:16" s="8" customFormat="1" ht="12" hidden="1" x14ac:dyDescent="0.2">
      <c r="A27" s="99" t="s">
        <v>19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</row>
    <row r="28" spans="1:16" s="8" customFormat="1" ht="12" hidden="1" x14ac:dyDescent="0.2">
      <c r="A28" s="21"/>
      <c r="B28" s="28" t="s">
        <v>20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</row>
    <row r="29" spans="1:16" s="30" customFormat="1" ht="18" customHeight="1" x14ac:dyDescent="0.2">
      <c r="A29" s="29"/>
      <c r="B29" s="76" t="s">
        <v>21</v>
      </c>
      <c r="C29" s="77">
        <f>C12+C17+C21+C23+C26</f>
        <v>0</v>
      </c>
      <c r="D29" s="77">
        <f t="shared" ref="D29:O29" si="7">D12+D17+D21+D23+D26</f>
        <v>1753.4</v>
      </c>
      <c r="E29" s="77">
        <f t="shared" si="7"/>
        <v>26981.8</v>
      </c>
      <c r="F29" s="77">
        <f t="shared" si="7"/>
        <v>0</v>
      </c>
      <c r="G29" s="77">
        <f t="shared" si="7"/>
        <v>0</v>
      </c>
      <c r="H29" s="77">
        <f t="shared" si="7"/>
        <v>1753.4</v>
      </c>
      <c r="I29" s="77">
        <f t="shared" si="7"/>
        <v>26613.899999999998</v>
      </c>
      <c r="J29" s="77">
        <f t="shared" si="7"/>
        <v>0</v>
      </c>
      <c r="K29" s="77">
        <f t="shared" si="7"/>
        <v>0</v>
      </c>
      <c r="L29" s="77">
        <f t="shared" si="7"/>
        <v>1753.4</v>
      </c>
      <c r="M29" s="77">
        <f t="shared" si="7"/>
        <v>26613.899999999998</v>
      </c>
      <c r="N29" s="77">
        <f t="shared" si="7"/>
        <v>0</v>
      </c>
      <c r="O29" s="77" t="e">
        <f t="shared" si="7"/>
        <v>#DIV/0!</v>
      </c>
      <c r="P29" s="29"/>
    </row>
    <row r="30" spans="1:16" ht="18.75" x14ac:dyDescent="0.25">
      <c r="A30" s="3"/>
    </row>
    <row r="31" spans="1:16" ht="18.75" x14ac:dyDescent="0.25">
      <c r="A31" s="2"/>
      <c r="L31" s="7"/>
    </row>
    <row r="32" spans="1:16" ht="18.75" x14ac:dyDescent="0.25">
      <c r="A32" s="2"/>
    </row>
    <row r="33" spans="1:1" ht="18.75" x14ac:dyDescent="0.25">
      <c r="A33" s="2"/>
    </row>
    <row r="34" spans="1:1" ht="18.75" x14ac:dyDescent="0.25">
      <c r="A34" s="2"/>
    </row>
    <row r="35" spans="1:1" ht="18.75" x14ac:dyDescent="0.25">
      <c r="A35" s="2"/>
    </row>
    <row r="36" spans="1:1" ht="18.75" x14ac:dyDescent="0.25">
      <c r="A36" s="2"/>
    </row>
    <row r="37" spans="1:1" ht="18.75" x14ac:dyDescent="0.25">
      <c r="A37" s="2"/>
    </row>
    <row r="38" spans="1:1" ht="18.75" x14ac:dyDescent="0.25">
      <c r="A38" s="2"/>
    </row>
    <row r="39" spans="1:1" ht="18.75" x14ac:dyDescent="0.25">
      <c r="A39" s="2"/>
    </row>
    <row r="40" spans="1:1" ht="18.75" x14ac:dyDescent="0.25">
      <c r="A40" s="2"/>
    </row>
    <row r="41" spans="1:1" ht="18.75" x14ac:dyDescent="0.25">
      <c r="A41" s="2"/>
    </row>
    <row r="42" spans="1:1" ht="18.75" x14ac:dyDescent="0.25">
      <c r="A42" s="2"/>
    </row>
    <row r="43" spans="1:1" ht="18.75" x14ac:dyDescent="0.25">
      <c r="A43" s="2"/>
    </row>
    <row r="44" spans="1:1" ht="18.75" x14ac:dyDescent="0.25">
      <c r="A44" s="2"/>
    </row>
    <row r="45" spans="1:1" ht="18.75" x14ac:dyDescent="0.25">
      <c r="A45" s="2"/>
    </row>
  </sheetData>
  <mergeCells count="14">
    <mergeCell ref="O8:O9"/>
    <mergeCell ref="P8:P9"/>
    <mergeCell ref="A11:P11"/>
    <mergeCell ref="A27:P27"/>
    <mergeCell ref="A8:A9"/>
    <mergeCell ref="B8:B9"/>
    <mergeCell ref="C8:F8"/>
    <mergeCell ref="G8:J8"/>
    <mergeCell ref="K8:N8"/>
    <mergeCell ref="A1:P1"/>
    <mergeCell ref="A2:P2"/>
    <mergeCell ref="A4:P4"/>
    <mergeCell ref="A5:P5"/>
    <mergeCell ref="A6:P6"/>
  </mergeCells>
  <pageMargins left="0.7" right="0.7" top="0.75" bottom="0.75" header="0.3" footer="0.3"/>
  <pageSetup paperSize="0" orientation="portrait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9C04A-DD07-459A-95E0-8A7CFB677A97}">
  <dimension ref="A1:P33"/>
  <sheetViews>
    <sheetView topLeftCell="A17" workbookViewId="0">
      <selection activeCell="O14" sqref="O14"/>
    </sheetView>
  </sheetViews>
  <sheetFormatPr defaultRowHeight="15" x14ac:dyDescent="0.25"/>
  <cols>
    <col min="1" max="1" width="5.28515625" customWidth="1"/>
    <col min="2" max="2" width="32.42578125" customWidth="1"/>
    <col min="15" max="15" width="10.7109375" customWidth="1"/>
    <col min="16" max="16" width="11.42578125" customWidth="1"/>
  </cols>
  <sheetData>
    <row r="1" spans="1:16" x14ac:dyDescent="0.25">
      <c r="A1" s="86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</row>
    <row r="2" spans="1:16" x14ac:dyDescent="0.25">
      <c r="A2" s="88" t="s">
        <v>49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</row>
    <row r="3" spans="1:16" ht="18.75" x14ac:dyDescent="0.25">
      <c r="A3" s="1"/>
    </row>
    <row r="4" spans="1:16" ht="34.5" customHeight="1" x14ac:dyDescent="0.25">
      <c r="A4" s="89" t="s">
        <v>78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</row>
    <row r="5" spans="1:16" x14ac:dyDescent="0.25">
      <c r="A5" s="89" t="s">
        <v>93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</row>
    <row r="6" spans="1:16" ht="43.5" customHeight="1" x14ac:dyDescent="0.25">
      <c r="A6" s="89" t="s">
        <v>24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</row>
    <row r="7" spans="1:16" ht="19.5" thickBot="1" x14ac:dyDescent="0.3">
      <c r="A7" s="3"/>
    </row>
    <row r="8" spans="1:16" ht="71.25" customHeight="1" thickBot="1" x14ac:dyDescent="0.3">
      <c r="A8" s="90" t="s">
        <v>1</v>
      </c>
      <c r="B8" s="90" t="s">
        <v>2</v>
      </c>
      <c r="C8" s="92" t="s">
        <v>3</v>
      </c>
      <c r="D8" s="93"/>
      <c r="E8" s="93"/>
      <c r="F8" s="94"/>
      <c r="G8" s="92" t="s">
        <v>4</v>
      </c>
      <c r="H8" s="93"/>
      <c r="I8" s="93"/>
      <c r="J8" s="94"/>
      <c r="K8" s="92" t="s">
        <v>5</v>
      </c>
      <c r="L8" s="93"/>
      <c r="M8" s="93"/>
      <c r="N8" s="94"/>
      <c r="O8" s="90" t="s">
        <v>6</v>
      </c>
      <c r="P8" s="90" t="s">
        <v>7</v>
      </c>
    </row>
    <row r="9" spans="1:16" ht="24.75" thickBot="1" x14ac:dyDescent="0.3">
      <c r="A9" s="91"/>
      <c r="B9" s="91"/>
      <c r="C9" s="4" t="s">
        <v>8</v>
      </c>
      <c r="D9" s="4" t="s">
        <v>9</v>
      </c>
      <c r="E9" s="4" t="s">
        <v>10</v>
      </c>
      <c r="F9" s="4" t="s">
        <v>11</v>
      </c>
      <c r="G9" s="4" t="s">
        <v>8</v>
      </c>
      <c r="H9" s="4" t="s">
        <v>9</v>
      </c>
      <c r="I9" s="4" t="s">
        <v>10</v>
      </c>
      <c r="J9" s="4" t="s">
        <v>11</v>
      </c>
      <c r="K9" s="4" t="s">
        <v>8</v>
      </c>
      <c r="L9" s="4" t="s">
        <v>9</v>
      </c>
      <c r="M9" s="4" t="s">
        <v>10</v>
      </c>
      <c r="N9" s="4" t="s">
        <v>11</v>
      </c>
      <c r="O9" s="91"/>
      <c r="P9" s="91"/>
    </row>
    <row r="10" spans="1:16" ht="15.75" thickBot="1" x14ac:dyDescent="0.3">
      <c r="A10" s="5">
        <v>1</v>
      </c>
      <c r="B10" s="4">
        <v>2</v>
      </c>
      <c r="C10" s="4">
        <v>3</v>
      </c>
      <c r="D10" s="4">
        <v>4</v>
      </c>
      <c r="E10" s="4">
        <v>5</v>
      </c>
      <c r="F10" s="4">
        <v>6</v>
      </c>
      <c r="G10" s="4">
        <v>7</v>
      </c>
      <c r="H10" s="4">
        <v>8</v>
      </c>
      <c r="I10" s="4">
        <v>9</v>
      </c>
      <c r="J10" s="4">
        <v>10</v>
      </c>
      <c r="K10" s="4">
        <v>11</v>
      </c>
      <c r="L10" s="4">
        <v>12</v>
      </c>
      <c r="M10" s="4">
        <v>13</v>
      </c>
      <c r="N10" s="4">
        <v>14</v>
      </c>
      <c r="O10" s="4">
        <v>15</v>
      </c>
      <c r="P10" s="4">
        <v>16</v>
      </c>
    </row>
    <row r="11" spans="1:16" s="8" customFormat="1" ht="51.75" thickBot="1" x14ac:dyDescent="0.25">
      <c r="A11" s="67"/>
      <c r="B11" s="78" t="s">
        <v>50</v>
      </c>
      <c r="C11" s="66">
        <f>C12+C13+C14+C15</f>
        <v>0</v>
      </c>
      <c r="D11" s="66">
        <f t="shared" ref="D11:N11" si="0">D12+D13+D14+D15</f>
        <v>0</v>
      </c>
      <c r="E11" s="66">
        <f t="shared" si="0"/>
        <v>370</v>
      </c>
      <c r="F11" s="66">
        <f t="shared" si="0"/>
        <v>0</v>
      </c>
      <c r="G11" s="66">
        <f t="shared" si="0"/>
        <v>0</v>
      </c>
      <c r="H11" s="66">
        <f t="shared" si="0"/>
        <v>0</v>
      </c>
      <c r="I11" s="66">
        <f t="shared" si="0"/>
        <v>357.6</v>
      </c>
      <c r="J11" s="66">
        <f t="shared" si="0"/>
        <v>0</v>
      </c>
      <c r="K11" s="66">
        <f t="shared" si="0"/>
        <v>0</v>
      </c>
      <c r="L11" s="66">
        <f t="shared" si="0"/>
        <v>0</v>
      </c>
      <c r="M11" s="66">
        <f t="shared" si="0"/>
        <v>357.6</v>
      </c>
      <c r="N11" s="66">
        <f t="shared" si="0"/>
        <v>0</v>
      </c>
      <c r="O11" s="35">
        <f>M11/E11</f>
        <v>0.9664864864864865</v>
      </c>
      <c r="P11" s="4"/>
    </row>
    <row r="12" spans="1:16" s="8" customFormat="1" ht="39" thickBot="1" x14ac:dyDescent="0.25">
      <c r="A12" s="15"/>
      <c r="B12" s="17" t="s">
        <v>51</v>
      </c>
      <c r="C12" s="4">
        <v>0</v>
      </c>
      <c r="D12" s="4">
        <v>0</v>
      </c>
      <c r="E12" s="4">
        <v>10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35">
        <f t="shared" ref="O12:O15" si="1">M12/E12</f>
        <v>0</v>
      </c>
      <c r="P12" s="4"/>
    </row>
    <row r="13" spans="1:16" s="8" customFormat="1" ht="48.75" thickBot="1" x14ac:dyDescent="0.25">
      <c r="A13" s="5"/>
      <c r="B13" s="6" t="s">
        <v>52</v>
      </c>
      <c r="C13" s="4">
        <v>0</v>
      </c>
      <c r="D13" s="4">
        <v>0</v>
      </c>
      <c r="E13" s="4">
        <v>130</v>
      </c>
      <c r="F13" s="4">
        <v>0</v>
      </c>
      <c r="G13" s="4">
        <v>0</v>
      </c>
      <c r="H13" s="4">
        <v>0</v>
      </c>
      <c r="I13" s="4">
        <v>127.7</v>
      </c>
      <c r="J13" s="4"/>
      <c r="K13" s="4"/>
      <c r="L13" s="4">
        <v>0</v>
      </c>
      <c r="M13" s="4">
        <v>127.7</v>
      </c>
      <c r="N13" s="4">
        <v>0</v>
      </c>
      <c r="O13" s="35">
        <f t="shared" si="1"/>
        <v>0.98230769230769233</v>
      </c>
      <c r="P13" s="4" t="s">
        <v>91</v>
      </c>
    </row>
    <row r="14" spans="1:16" s="8" customFormat="1" ht="36.75" thickBot="1" x14ac:dyDescent="0.25">
      <c r="A14" s="5"/>
      <c r="B14" s="16" t="s">
        <v>53</v>
      </c>
      <c r="C14" s="4">
        <v>0</v>
      </c>
      <c r="D14" s="4">
        <v>0</v>
      </c>
      <c r="E14" s="4">
        <v>220</v>
      </c>
      <c r="F14" s="4">
        <v>0</v>
      </c>
      <c r="G14" s="4">
        <v>0</v>
      </c>
      <c r="H14" s="4">
        <v>0</v>
      </c>
      <c r="I14" s="4">
        <v>219.9</v>
      </c>
      <c r="J14" s="4"/>
      <c r="K14" s="4"/>
      <c r="L14" s="4"/>
      <c r="M14" s="4">
        <v>219.9</v>
      </c>
      <c r="N14" s="4">
        <v>0</v>
      </c>
      <c r="O14" s="35">
        <f t="shared" si="1"/>
        <v>0.99954545454545463</v>
      </c>
      <c r="P14" s="4" t="s">
        <v>91</v>
      </c>
    </row>
    <row r="15" spans="1:16" s="8" customFormat="1" ht="39" thickBot="1" x14ac:dyDescent="0.25">
      <c r="A15" s="15"/>
      <c r="B15" s="17" t="s">
        <v>87</v>
      </c>
      <c r="C15" s="4">
        <v>0</v>
      </c>
      <c r="D15" s="4">
        <v>0</v>
      </c>
      <c r="E15" s="4">
        <v>10</v>
      </c>
      <c r="F15" s="4">
        <v>0</v>
      </c>
      <c r="G15" s="4">
        <v>0</v>
      </c>
      <c r="H15" s="4">
        <v>0</v>
      </c>
      <c r="I15" s="4">
        <v>10</v>
      </c>
      <c r="J15" s="4">
        <v>0</v>
      </c>
      <c r="K15" s="4">
        <v>0</v>
      </c>
      <c r="L15" s="4">
        <v>0</v>
      </c>
      <c r="M15" s="4">
        <v>10</v>
      </c>
      <c r="N15" s="4">
        <v>0</v>
      </c>
      <c r="O15" s="35">
        <f t="shared" si="1"/>
        <v>1</v>
      </c>
      <c r="P15" s="4"/>
    </row>
    <row r="16" spans="1:16" s="8" customFormat="1" ht="12.75" hidden="1" thickBot="1" x14ac:dyDescent="0.25">
      <c r="A16" s="5"/>
      <c r="B16" s="6" t="s">
        <v>20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s="30" customFormat="1" ht="18" customHeight="1" thickBot="1" x14ac:dyDescent="0.25">
      <c r="A17" s="47"/>
      <c r="B17" s="48" t="s">
        <v>21</v>
      </c>
      <c r="C17" s="46">
        <f>C11</f>
        <v>0</v>
      </c>
      <c r="D17" s="46">
        <f t="shared" ref="D17:N17" si="2">D11</f>
        <v>0</v>
      </c>
      <c r="E17" s="46">
        <f t="shared" si="2"/>
        <v>370</v>
      </c>
      <c r="F17" s="46">
        <f t="shared" si="2"/>
        <v>0</v>
      </c>
      <c r="G17" s="46">
        <f t="shared" si="2"/>
        <v>0</v>
      </c>
      <c r="H17" s="46">
        <f t="shared" si="2"/>
        <v>0</v>
      </c>
      <c r="I17" s="46">
        <f t="shared" si="2"/>
        <v>357.6</v>
      </c>
      <c r="J17" s="46">
        <f t="shared" si="2"/>
        <v>0</v>
      </c>
      <c r="K17" s="46">
        <f t="shared" si="2"/>
        <v>0</v>
      </c>
      <c r="L17" s="46">
        <f t="shared" si="2"/>
        <v>0</v>
      </c>
      <c r="M17" s="46">
        <f t="shared" si="2"/>
        <v>357.6</v>
      </c>
      <c r="N17" s="46">
        <f t="shared" si="2"/>
        <v>0</v>
      </c>
      <c r="O17" s="46"/>
      <c r="P17" s="46"/>
    </row>
    <row r="18" spans="1:16" ht="18.75" x14ac:dyDescent="0.25">
      <c r="A18" s="3"/>
    </row>
    <row r="19" spans="1:16" ht="18.75" x14ac:dyDescent="0.25">
      <c r="A19" s="2"/>
      <c r="L19" s="7"/>
    </row>
    <row r="20" spans="1:16" ht="18.75" x14ac:dyDescent="0.25">
      <c r="A20" s="2"/>
    </row>
    <row r="21" spans="1:16" ht="18.75" x14ac:dyDescent="0.25">
      <c r="A21" s="2"/>
    </row>
    <row r="22" spans="1:16" ht="18.75" x14ac:dyDescent="0.25">
      <c r="A22" s="2"/>
    </row>
    <row r="23" spans="1:16" ht="18.75" x14ac:dyDescent="0.25">
      <c r="A23" s="2"/>
    </row>
    <row r="24" spans="1:16" ht="18.75" x14ac:dyDescent="0.25">
      <c r="A24" s="2"/>
    </row>
    <row r="25" spans="1:16" ht="18.75" x14ac:dyDescent="0.25">
      <c r="A25" s="2"/>
    </row>
    <row r="26" spans="1:16" ht="19.5" thickBot="1" x14ac:dyDescent="0.3">
      <c r="A26" s="2"/>
    </row>
    <row r="27" spans="1:16" ht="18.75" x14ac:dyDescent="0.25">
      <c r="A27" s="2"/>
    </row>
    <row r="28" spans="1:16" ht="18.75" x14ac:dyDescent="0.25">
      <c r="A28" s="2"/>
    </row>
    <row r="29" spans="1:16" ht="18.75" x14ac:dyDescent="0.25">
      <c r="A29" s="2"/>
    </row>
    <row r="30" spans="1:16" ht="18.75" x14ac:dyDescent="0.25">
      <c r="A30" s="2"/>
    </row>
    <row r="31" spans="1:16" ht="18.75" x14ac:dyDescent="0.25">
      <c r="A31" s="2"/>
    </row>
    <row r="32" spans="1:16" ht="18.75" x14ac:dyDescent="0.25">
      <c r="A32" s="2"/>
    </row>
    <row r="33" spans="1:1" ht="18.75" x14ac:dyDescent="0.25">
      <c r="A33" s="2"/>
    </row>
  </sheetData>
  <mergeCells count="12">
    <mergeCell ref="O8:O9"/>
    <mergeCell ref="P8:P9"/>
    <mergeCell ref="A8:A9"/>
    <mergeCell ref="B8:B9"/>
    <mergeCell ref="C8:F8"/>
    <mergeCell ref="G8:J8"/>
    <mergeCell ref="K8:N8"/>
    <mergeCell ref="A1:P1"/>
    <mergeCell ref="A2:P2"/>
    <mergeCell ref="A4:P4"/>
    <mergeCell ref="A5:P5"/>
    <mergeCell ref="A6:P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4B570-8006-469D-B7A8-133726687411}">
  <dimension ref="A1:P43"/>
  <sheetViews>
    <sheetView topLeftCell="A23" workbookViewId="0">
      <selection activeCell="O14" sqref="O14"/>
    </sheetView>
  </sheetViews>
  <sheetFormatPr defaultRowHeight="15" x14ac:dyDescent="0.25"/>
  <cols>
    <col min="1" max="1" width="5.28515625" customWidth="1"/>
    <col min="2" max="2" width="32.42578125" customWidth="1"/>
    <col min="15" max="15" width="10.7109375" customWidth="1"/>
    <col min="16" max="16" width="11.42578125" customWidth="1"/>
  </cols>
  <sheetData>
    <row r="1" spans="1:16" x14ac:dyDescent="0.25">
      <c r="A1" s="86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</row>
    <row r="2" spans="1:16" x14ac:dyDescent="0.25">
      <c r="A2" s="88" t="s">
        <v>55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</row>
    <row r="3" spans="1:16" ht="18.75" x14ac:dyDescent="0.25">
      <c r="A3" s="1"/>
    </row>
    <row r="4" spans="1:16" ht="34.5" customHeight="1" x14ac:dyDescent="0.25">
      <c r="A4" s="89" t="s">
        <v>79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</row>
    <row r="5" spans="1:16" x14ac:dyDescent="0.25">
      <c r="A5" s="89" t="s">
        <v>93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</row>
    <row r="6" spans="1:16" ht="43.5" customHeight="1" x14ac:dyDescent="0.25">
      <c r="A6" s="89" t="s">
        <v>24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</row>
    <row r="7" spans="1:16" ht="19.5" thickBot="1" x14ac:dyDescent="0.3">
      <c r="A7" s="3"/>
    </row>
    <row r="8" spans="1:16" ht="71.25" customHeight="1" thickBot="1" x14ac:dyDescent="0.3">
      <c r="A8" s="90" t="s">
        <v>1</v>
      </c>
      <c r="B8" s="90" t="s">
        <v>2</v>
      </c>
      <c r="C8" s="92" t="s">
        <v>3</v>
      </c>
      <c r="D8" s="93"/>
      <c r="E8" s="93"/>
      <c r="F8" s="94"/>
      <c r="G8" s="92" t="s">
        <v>4</v>
      </c>
      <c r="H8" s="93"/>
      <c r="I8" s="93"/>
      <c r="J8" s="94"/>
      <c r="K8" s="92" t="s">
        <v>5</v>
      </c>
      <c r="L8" s="93"/>
      <c r="M8" s="93"/>
      <c r="N8" s="94"/>
      <c r="O8" s="90" t="s">
        <v>6</v>
      </c>
      <c r="P8" s="90" t="s">
        <v>7</v>
      </c>
    </row>
    <row r="9" spans="1:16" ht="24.75" thickBot="1" x14ac:dyDescent="0.3">
      <c r="A9" s="91"/>
      <c r="B9" s="91"/>
      <c r="C9" s="4" t="s">
        <v>8</v>
      </c>
      <c r="D9" s="4" t="s">
        <v>9</v>
      </c>
      <c r="E9" s="4" t="s">
        <v>10</v>
      </c>
      <c r="F9" s="4" t="s">
        <v>11</v>
      </c>
      <c r="G9" s="4" t="s">
        <v>8</v>
      </c>
      <c r="H9" s="4" t="s">
        <v>9</v>
      </c>
      <c r="I9" s="4" t="s">
        <v>10</v>
      </c>
      <c r="J9" s="4" t="s">
        <v>11</v>
      </c>
      <c r="K9" s="4" t="s">
        <v>8</v>
      </c>
      <c r="L9" s="4" t="s">
        <v>9</v>
      </c>
      <c r="M9" s="4" t="s">
        <v>10</v>
      </c>
      <c r="N9" s="4" t="s">
        <v>11</v>
      </c>
      <c r="O9" s="91"/>
      <c r="P9" s="91"/>
    </row>
    <row r="10" spans="1:16" ht="15.75" thickBot="1" x14ac:dyDescent="0.3">
      <c r="A10" s="5">
        <v>1</v>
      </c>
      <c r="B10" s="4">
        <v>2</v>
      </c>
      <c r="C10" s="4">
        <v>3</v>
      </c>
      <c r="D10" s="4">
        <v>4</v>
      </c>
      <c r="E10" s="4">
        <v>5</v>
      </c>
      <c r="F10" s="4">
        <v>6</v>
      </c>
      <c r="G10" s="4">
        <v>7</v>
      </c>
      <c r="H10" s="4">
        <v>8</v>
      </c>
      <c r="I10" s="4">
        <v>9</v>
      </c>
      <c r="J10" s="4">
        <v>10</v>
      </c>
      <c r="K10" s="4">
        <v>11</v>
      </c>
      <c r="L10" s="4">
        <v>12</v>
      </c>
      <c r="M10" s="4">
        <v>13</v>
      </c>
      <c r="N10" s="4">
        <v>14</v>
      </c>
      <c r="O10" s="4">
        <v>15</v>
      </c>
      <c r="P10" s="4">
        <v>16</v>
      </c>
    </row>
    <row r="11" spans="1:16" ht="15.75" thickBot="1" x14ac:dyDescent="0.3">
      <c r="A11" s="92" t="s">
        <v>12</v>
      </c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4"/>
    </row>
    <row r="12" spans="1:16" s="8" customFormat="1" ht="64.5" thickBot="1" x14ac:dyDescent="0.25">
      <c r="A12" s="67"/>
      <c r="B12" s="78" t="s">
        <v>56</v>
      </c>
      <c r="C12" s="66">
        <f>C13+C14+C15+C16</f>
        <v>0</v>
      </c>
      <c r="D12" s="66">
        <f t="shared" ref="D12:N12" si="0">D13+D14+D15+D16</f>
        <v>0</v>
      </c>
      <c r="E12" s="66">
        <f>E13+E14+E15+E16</f>
        <v>5074.7</v>
      </c>
      <c r="F12" s="66">
        <f t="shared" si="0"/>
        <v>0</v>
      </c>
      <c r="G12" s="66">
        <f t="shared" si="0"/>
        <v>0</v>
      </c>
      <c r="H12" s="66">
        <f t="shared" si="0"/>
        <v>0</v>
      </c>
      <c r="I12" s="66">
        <f t="shared" si="0"/>
        <v>4682.9999999999991</v>
      </c>
      <c r="J12" s="66">
        <f t="shared" si="0"/>
        <v>0</v>
      </c>
      <c r="K12" s="66">
        <f t="shared" si="0"/>
        <v>0</v>
      </c>
      <c r="L12" s="66">
        <f t="shared" si="0"/>
        <v>0</v>
      </c>
      <c r="M12" s="66">
        <f t="shared" si="0"/>
        <v>4682.9999999999991</v>
      </c>
      <c r="N12" s="66">
        <f t="shared" si="0"/>
        <v>0</v>
      </c>
      <c r="O12" s="35">
        <f>M12/E12</f>
        <v>0.92281317122194406</v>
      </c>
      <c r="P12" s="4" t="s">
        <v>92</v>
      </c>
    </row>
    <row r="13" spans="1:16" s="8" customFormat="1" ht="51.75" thickBot="1" x14ac:dyDescent="0.25">
      <c r="A13" s="15"/>
      <c r="B13" s="17" t="s">
        <v>57</v>
      </c>
      <c r="C13" s="4">
        <v>0</v>
      </c>
      <c r="D13" s="4">
        <v>0</v>
      </c>
      <c r="E13" s="4">
        <v>2856.7</v>
      </c>
      <c r="F13" s="4">
        <v>0</v>
      </c>
      <c r="G13" s="4">
        <v>0</v>
      </c>
      <c r="H13" s="4">
        <v>0</v>
      </c>
      <c r="I13" s="4">
        <v>2526.1999999999998</v>
      </c>
      <c r="J13" s="4">
        <v>0</v>
      </c>
      <c r="K13" s="4">
        <v>0</v>
      </c>
      <c r="L13" s="4">
        <v>0</v>
      </c>
      <c r="M13" s="4">
        <v>2526.1999999999998</v>
      </c>
      <c r="N13" s="4">
        <v>0</v>
      </c>
      <c r="O13" s="35">
        <f>M13/E13</f>
        <v>0.88430706759547728</v>
      </c>
      <c r="P13" s="4" t="s">
        <v>92</v>
      </c>
    </row>
    <row r="14" spans="1:16" s="8" customFormat="1" ht="60.75" thickBot="1" x14ac:dyDescent="0.25">
      <c r="A14" s="5"/>
      <c r="B14" s="6" t="s">
        <v>58</v>
      </c>
      <c r="C14" s="4">
        <v>0</v>
      </c>
      <c r="D14" s="4">
        <v>0</v>
      </c>
      <c r="E14" s="4">
        <v>1688</v>
      </c>
      <c r="F14" s="4">
        <v>0</v>
      </c>
      <c r="G14" s="4">
        <v>0</v>
      </c>
      <c r="H14" s="4">
        <v>0</v>
      </c>
      <c r="I14" s="4">
        <v>1627.1</v>
      </c>
      <c r="J14" s="4"/>
      <c r="K14" s="4"/>
      <c r="L14" s="4">
        <v>0</v>
      </c>
      <c r="M14" s="4">
        <v>1627.1</v>
      </c>
      <c r="N14" s="4">
        <v>0</v>
      </c>
      <c r="O14" s="35">
        <f t="shared" ref="O14:O27" si="1">M14/E14</f>
        <v>0.96392180094786728</v>
      </c>
      <c r="P14" s="4" t="s">
        <v>92</v>
      </c>
    </row>
    <row r="15" spans="1:16" s="8" customFormat="1" ht="60.75" thickBot="1" x14ac:dyDescent="0.25">
      <c r="A15" s="5"/>
      <c r="B15" s="16" t="s">
        <v>59</v>
      </c>
      <c r="C15" s="4">
        <v>0</v>
      </c>
      <c r="D15" s="4">
        <v>0</v>
      </c>
      <c r="E15" s="4">
        <v>530</v>
      </c>
      <c r="F15" s="4">
        <v>0</v>
      </c>
      <c r="G15" s="4">
        <v>0</v>
      </c>
      <c r="H15" s="4">
        <v>0</v>
      </c>
      <c r="I15" s="4">
        <v>529.70000000000005</v>
      </c>
      <c r="J15" s="4"/>
      <c r="K15" s="4"/>
      <c r="L15" s="4"/>
      <c r="M15" s="4">
        <v>529.70000000000005</v>
      </c>
      <c r="N15" s="4">
        <v>0</v>
      </c>
      <c r="O15" s="35">
        <f t="shared" si="1"/>
        <v>0.99943396226415104</v>
      </c>
      <c r="P15" s="4" t="s">
        <v>92</v>
      </c>
    </row>
    <row r="16" spans="1:16" s="8" customFormat="1" ht="13.5" hidden="1" thickBot="1" x14ac:dyDescent="0.25">
      <c r="A16" s="15"/>
      <c r="B16" s="84" t="s">
        <v>64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35"/>
      <c r="P16" s="4"/>
    </row>
    <row r="17" spans="1:16" s="8" customFormat="1" ht="51.75" thickBot="1" x14ac:dyDescent="0.25">
      <c r="A17" s="67"/>
      <c r="B17" s="68" t="s">
        <v>60</v>
      </c>
      <c r="C17" s="66">
        <f>C18</f>
        <v>0</v>
      </c>
      <c r="D17" s="66">
        <f t="shared" ref="D17:N17" si="2">D18</f>
        <v>0</v>
      </c>
      <c r="E17" s="66">
        <f t="shared" si="2"/>
        <v>40</v>
      </c>
      <c r="F17" s="66">
        <f t="shared" si="2"/>
        <v>0</v>
      </c>
      <c r="G17" s="66">
        <f t="shared" si="2"/>
        <v>0</v>
      </c>
      <c r="H17" s="66">
        <f t="shared" si="2"/>
        <v>0</v>
      </c>
      <c r="I17" s="66">
        <f t="shared" si="2"/>
        <v>40</v>
      </c>
      <c r="J17" s="66">
        <f t="shared" si="2"/>
        <v>0</v>
      </c>
      <c r="K17" s="66">
        <f t="shared" si="2"/>
        <v>0</v>
      </c>
      <c r="L17" s="66">
        <f t="shared" si="2"/>
        <v>0</v>
      </c>
      <c r="M17" s="66">
        <f t="shared" si="2"/>
        <v>40</v>
      </c>
      <c r="N17" s="66">
        <f t="shared" si="2"/>
        <v>0</v>
      </c>
      <c r="O17" s="35"/>
      <c r="P17" s="4"/>
    </row>
    <row r="18" spans="1:16" s="8" customFormat="1" ht="39" thickBot="1" x14ac:dyDescent="0.25">
      <c r="A18" s="5"/>
      <c r="B18" s="18" t="s">
        <v>88</v>
      </c>
      <c r="C18" s="4">
        <v>0</v>
      </c>
      <c r="D18" s="4">
        <v>0</v>
      </c>
      <c r="E18" s="4">
        <v>40</v>
      </c>
      <c r="F18" s="4">
        <v>0</v>
      </c>
      <c r="G18" s="4">
        <v>0</v>
      </c>
      <c r="H18" s="4">
        <v>0</v>
      </c>
      <c r="I18" s="4">
        <v>40</v>
      </c>
      <c r="J18" s="4">
        <v>0</v>
      </c>
      <c r="K18" s="4">
        <v>0</v>
      </c>
      <c r="L18" s="4">
        <v>0</v>
      </c>
      <c r="M18" s="4">
        <v>40</v>
      </c>
      <c r="N18" s="4">
        <v>0</v>
      </c>
      <c r="O18" s="35">
        <f t="shared" si="1"/>
        <v>1</v>
      </c>
      <c r="P18" s="4"/>
    </row>
    <row r="19" spans="1:16" s="8" customFormat="1" ht="51.75" thickBot="1" x14ac:dyDescent="0.25">
      <c r="A19" s="64"/>
      <c r="B19" s="79" t="s">
        <v>61</v>
      </c>
      <c r="C19" s="82">
        <f>C20+C21</f>
        <v>0</v>
      </c>
      <c r="D19" s="82">
        <f t="shared" ref="D19:N19" si="3">D20+D21</f>
        <v>0</v>
      </c>
      <c r="E19" s="82">
        <f t="shared" si="3"/>
        <v>753.5</v>
      </c>
      <c r="F19" s="82">
        <f t="shared" si="3"/>
        <v>0</v>
      </c>
      <c r="G19" s="82">
        <f t="shared" si="3"/>
        <v>0</v>
      </c>
      <c r="H19" s="82">
        <f t="shared" si="3"/>
        <v>0</v>
      </c>
      <c r="I19" s="82">
        <f t="shared" si="3"/>
        <v>753.40000000000009</v>
      </c>
      <c r="J19" s="82">
        <f t="shared" si="3"/>
        <v>0</v>
      </c>
      <c r="K19" s="82">
        <f t="shared" si="3"/>
        <v>0</v>
      </c>
      <c r="L19" s="82">
        <f t="shared" si="3"/>
        <v>0</v>
      </c>
      <c r="M19" s="82">
        <f t="shared" si="3"/>
        <v>753.40000000000009</v>
      </c>
      <c r="N19" s="82">
        <f t="shared" si="3"/>
        <v>0</v>
      </c>
      <c r="O19" s="35"/>
      <c r="P19" s="4"/>
    </row>
    <row r="20" spans="1:16" s="8" customFormat="1" ht="26.25" thickBot="1" x14ac:dyDescent="0.25">
      <c r="A20" s="44"/>
      <c r="B20" s="23" t="s">
        <v>63</v>
      </c>
      <c r="C20" s="43">
        <v>0</v>
      </c>
      <c r="D20" s="43">
        <v>0</v>
      </c>
      <c r="E20" s="43">
        <v>126.2</v>
      </c>
      <c r="F20" s="43">
        <v>0</v>
      </c>
      <c r="G20" s="43">
        <v>0</v>
      </c>
      <c r="H20" s="43">
        <v>0</v>
      </c>
      <c r="I20" s="43">
        <v>126.2</v>
      </c>
      <c r="J20" s="43">
        <v>0</v>
      </c>
      <c r="K20" s="43">
        <v>0</v>
      </c>
      <c r="L20" s="43">
        <v>0</v>
      </c>
      <c r="M20" s="43">
        <v>126.2</v>
      </c>
      <c r="N20" s="43">
        <v>0</v>
      </c>
      <c r="O20" s="35">
        <f t="shared" si="1"/>
        <v>1</v>
      </c>
      <c r="P20" s="20" t="s">
        <v>92</v>
      </c>
    </row>
    <row r="21" spans="1:16" s="8" customFormat="1" ht="26.25" thickBot="1" x14ac:dyDescent="0.25">
      <c r="A21" s="27"/>
      <c r="B21" s="23" t="s">
        <v>62</v>
      </c>
      <c r="C21" s="43">
        <v>0</v>
      </c>
      <c r="D21" s="43">
        <v>0</v>
      </c>
      <c r="E21" s="43">
        <v>627.29999999999995</v>
      </c>
      <c r="F21" s="43">
        <v>0</v>
      </c>
      <c r="G21" s="43">
        <v>0</v>
      </c>
      <c r="H21" s="43">
        <v>0</v>
      </c>
      <c r="I21" s="43">
        <v>627.20000000000005</v>
      </c>
      <c r="J21" s="43">
        <v>0</v>
      </c>
      <c r="K21" s="43">
        <v>0</v>
      </c>
      <c r="L21" s="43">
        <v>0</v>
      </c>
      <c r="M21" s="43">
        <v>627.20000000000005</v>
      </c>
      <c r="N21" s="43">
        <v>0</v>
      </c>
      <c r="O21" s="35"/>
      <c r="P21" s="21"/>
    </row>
    <row r="22" spans="1:16" s="8" customFormat="1" ht="64.5" thickBot="1" x14ac:dyDescent="0.25">
      <c r="A22" s="80"/>
      <c r="B22" s="83" t="s">
        <v>70</v>
      </c>
      <c r="C22" s="81">
        <f>C23+C24</f>
        <v>0</v>
      </c>
      <c r="D22" s="81">
        <f t="shared" ref="D22:N22" si="4">D23+D24</f>
        <v>0</v>
      </c>
      <c r="E22" s="81">
        <f t="shared" si="4"/>
        <v>216.5</v>
      </c>
      <c r="F22" s="81">
        <f t="shared" si="4"/>
        <v>0</v>
      </c>
      <c r="G22" s="81">
        <f t="shared" si="4"/>
        <v>0</v>
      </c>
      <c r="H22" s="81">
        <f t="shared" si="4"/>
        <v>0</v>
      </c>
      <c r="I22" s="81">
        <f t="shared" si="4"/>
        <v>216.3</v>
      </c>
      <c r="J22" s="81">
        <f t="shared" si="4"/>
        <v>0</v>
      </c>
      <c r="K22" s="81">
        <f t="shared" si="4"/>
        <v>0</v>
      </c>
      <c r="L22" s="81">
        <f t="shared" si="4"/>
        <v>0</v>
      </c>
      <c r="M22" s="81">
        <f t="shared" si="4"/>
        <v>216.3</v>
      </c>
      <c r="N22" s="81">
        <f t="shared" si="4"/>
        <v>0</v>
      </c>
      <c r="O22" s="35"/>
      <c r="P22" s="20"/>
    </row>
    <row r="23" spans="1:16" s="8" customFormat="1" ht="51.75" thickBot="1" x14ac:dyDescent="0.25">
      <c r="A23" s="19"/>
      <c r="B23" s="22" t="s">
        <v>71</v>
      </c>
      <c r="C23" s="21">
        <v>0</v>
      </c>
      <c r="D23" s="21">
        <v>0</v>
      </c>
      <c r="E23" s="21">
        <v>216.5</v>
      </c>
      <c r="F23" s="21">
        <v>0</v>
      </c>
      <c r="G23" s="21">
        <v>0</v>
      </c>
      <c r="H23" s="21">
        <v>0</v>
      </c>
      <c r="I23" s="21">
        <v>216.3</v>
      </c>
      <c r="J23" s="21">
        <v>0</v>
      </c>
      <c r="K23" s="21">
        <v>0</v>
      </c>
      <c r="L23" s="21">
        <v>0</v>
      </c>
      <c r="M23" s="21">
        <v>216.3</v>
      </c>
      <c r="N23" s="21">
        <v>0</v>
      </c>
      <c r="O23" s="35">
        <f t="shared" si="1"/>
        <v>0.99907621247113165</v>
      </c>
      <c r="P23" s="21" t="s">
        <v>92</v>
      </c>
    </row>
    <row r="24" spans="1:16" s="8" customFormat="1" ht="13.5" hidden="1" thickBot="1" x14ac:dyDescent="0.25">
      <c r="A24" s="10"/>
      <c r="B24" s="24" t="s">
        <v>54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35"/>
      <c r="P24" s="25"/>
    </row>
    <row r="25" spans="1:16" s="8" customFormat="1" ht="51.75" thickBot="1" x14ac:dyDescent="0.25">
      <c r="A25" s="71"/>
      <c r="B25" s="78" t="s">
        <v>126</v>
      </c>
      <c r="C25" s="71">
        <f>C26</f>
        <v>0</v>
      </c>
      <c r="D25" s="71">
        <f t="shared" ref="D25:N25" si="5">D26</f>
        <v>0</v>
      </c>
      <c r="E25" s="71">
        <f t="shared" si="5"/>
        <v>335</v>
      </c>
      <c r="F25" s="71">
        <f t="shared" si="5"/>
        <v>0</v>
      </c>
      <c r="G25" s="71">
        <f t="shared" si="5"/>
        <v>0</v>
      </c>
      <c r="H25" s="71">
        <f t="shared" si="5"/>
        <v>0</v>
      </c>
      <c r="I25" s="71">
        <f t="shared" si="5"/>
        <v>335</v>
      </c>
      <c r="J25" s="71">
        <f t="shared" si="5"/>
        <v>0</v>
      </c>
      <c r="K25" s="71">
        <f t="shared" si="5"/>
        <v>0</v>
      </c>
      <c r="L25" s="71">
        <f t="shared" si="5"/>
        <v>0</v>
      </c>
      <c r="M25" s="71">
        <f t="shared" si="5"/>
        <v>335</v>
      </c>
      <c r="N25" s="71">
        <f t="shared" si="5"/>
        <v>0</v>
      </c>
      <c r="O25" s="35"/>
      <c r="P25" s="21"/>
    </row>
    <row r="26" spans="1:16" s="8" customFormat="1" ht="64.5" thickBot="1" x14ac:dyDescent="0.25">
      <c r="A26" s="21"/>
      <c r="B26" s="17" t="s">
        <v>72</v>
      </c>
      <c r="C26" s="21">
        <v>0</v>
      </c>
      <c r="D26" s="21">
        <v>0</v>
      </c>
      <c r="E26" s="21">
        <v>335</v>
      </c>
      <c r="F26" s="21">
        <v>0</v>
      </c>
      <c r="G26" s="21">
        <v>0</v>
      </c>
      <c r="H26" s="21">
        <v>0</v>
      </c>
      <c r="I26" s="21">
        <v>335</v>
      </c>
      <c r="J26" s="21">
        <v>0</v>
      </c>
      <c r="K26" s="21">
        <v>0</v>
      </c>
      <c r="L26" s="21">
        <v>0</v>
      </c>
      <c r="M26" s="21">
        <v>335</v>
      </c>
      <c r="N26" s="21">
        <v>0</v>
      </c>
      <c r="O26" s="35">
        <f t="shared" si="1"/>
        <v>1</v>
      </c>
      <c r="P26" s="21" t="s">
        <v>92</v>
      </c>
    </row>
    <row r="27" spans="1:16" s="30" customFormat="1" ht="18" customHeight="1" thickBot="1" x14ac:dyDescent="0.25">
      <c r="A27" s="47"/>
      <c r="B27" s="48" t="s">
        <v>21</v>
      </c>
      <c r="C27" s="46">
        <f>C12+C17+C19+C22</f>
        <v>0</v>
      </c>
      <c r="D27" s="46">
        <f>D12+D17+D19+D22</f>
        <v>0</v>
      </c>
      <c r="E27" s="46">
        <f>E12+E17+E19+E22+E25</f>
        <v>6419.7</v>
      </c>
      <c r="F27" s="46">
        <f t="shared" ref="F27:N27" si="6">F12+F17+F19+F22+F25</f>
        <v>0</v>
      </c>
      <c r="G27" s="46">
        <f t="shared" si="6"/>
        <v>0</v>
      </c>
      <c r="H27" s="46">
        <f t="shared" si="6"/>
        <v>0</v>
      </c>
      <c r="I27" s="46">
        <f t="shared" si="6"/>
        <v>6027.7</v>
      </c>
      <c r="J27" s="46">
        <f t="shared" si="6"/>
        <v>0</v>
      </c>
      <c r="K27" s="46">
        <f t="shared" si="6"/>
        <v>0</v>
      </c>
      <c r="L27" s="46">
        <f t="shared" si="6"/>
        <v>0</v>
      </c>
      <c r="M27" s="46">
        <f t="shared" si="6"/>
        <v>6027.7</v>
      </c>
      <c r="N27" s="46">
        <f t="shared" si="6"/>
        <v>0</v>
      </c>
      <c r="O27" s="53">
        <f t="shared" si="1"/>
        <v>0.93893795660233348</v>
      </c>
      <c r="P27" s="46"/>
    </row>
    <row r="28" spans="1:16" ht="18.75" x14ac:dyDescent="0.25">
      <c r="A28" s="3"/>
    </row>
    <row r="29" spans="1:16" ht="18.75" x14ac:dyDescent="0.25">
      <c r="A29" s="2"/>
      <c r="L29" s="7"/>
    </row>
    <row r="30" spans="1:16" ht="18.75" x14ac:dyDescent="0.25">
      <c r="A30" s="2"/>
    </row>
    <row r="31" spans="1:16" ht="18.75" x14ac:dyDescent="0.25">
      <c r="A31" s="2"/>
    </row>
    <row r="32" spans="1:16" ht="18.75" x14ac:dyDescent="0.25">
      <c r="A32" s="2"/>
    </row>
    <row r="33" spans="1:1" ht="18.75" x14ac:dyDescent="0.25">
      <c r="A33" s="2"/>
    </row>
    <row r="34" spans="1:1" ht="18.75" x14ac:dyDescent="0.25">
      <c r="A34" s="2"/>
    </row>
    <row r="35" spans="1:1" ht="18.75" x14ac:dyDescent="0.25">
      <c r="A35" s="2"/>
    </row>
    <row r="36" spans="1:1" ht="18.75" x14ac:dyDescent="0.25">
      <c r="A36" s="2"/>
    </row>
    <row r="37" spans="1:1" ht="19.5" thickBot="1" x14ac:dyDescent="0.3">
      <c r="A37" s="2"/>
    </row>
    <row r="38" spans="1:1" ht="18.75" x14ac:dyDescent="0.25">
      <c r="A38" s="2"/>
    </row>
    <row r="39" spans="1:1" ht="18.75" x14ac:dyDescent="0.25">
      <c r="A39" s="2"/>
    </row>
    <row r="40" spans="1:1" ht="18.75" x14ac:dyDescent="0.25">
      <c r="A40" s="2"/>
    </row>
    <row r="41" spans="1:1" ht="18.75" x14ac:dyDescent="0.25">
      <c r="A41" s="2"/>
    </row>
    <row r="42" spans="1:1" ht="18.75" x14ac:dyDescent="0.25">
      <c r="A42" s="2"/>
    </row>
    <row r="43" spans="1:1" ht="18.75" x14ac:dyDescent="0.25">
      <c r="A43" s="2"/>
    </row>
  </sheetData>
  <mergeCells count="13">
    <mergeCell ref="O8:O9"/>
    <mergeCell ref="P8:P9"/>
    <mergeCell ref="A11:P11"/>
    <mergeCell ref="A8:A9"/>
    <mergeCell ref="B8:B9"/>
    <mergeCell ref="C8:F8"/>
    <mergeCell ref="G8:J8"/>
    <mergeCell ref="K8:N8"/>
    <mergeCell ref="A1:P1"/>
    <mergeCell ref="A2:P2"/>
    <mergeCell ref="A4:P4"/>
    <mergeCell ref="A5:P5"/>
    <mergeCell ref="A6:P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58574-D106-47CC-91DB-91521B5003C8}">
  <dimension ref="A1:P34"/>
  <sheetViews>
    <sheetView tabSelected="1" workbookViewId="0">
      <selection activeCell="U9" sqref="U9"/>
    </sheetView>
  </sheetViews>
  <sheetFormatPr defaultRowHeight="15" x14ac:dyDescent="0.25"/>
  <cols>
    <col min="1" max="1" width="5.28515625" customWidth="1"/>
    <col min="2" max="2" width="32.42578125" customWidth="1"/>
    <col min="15" max="15" width="10.7109375" customWidth="1"/>
    <col min="16" max="16" width="11.42578125" customWidth="1"/>
  </cols>
  <sheetData>
    <row r="1" spans="1:16" x14ac:dyDescent="0.25">
      <c r="A1" s="86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</row>
    <row r="2" spans="1:16" x14ac:dyDescent="0.25">
      <c r="A2" s="88" t="s">
        <v>65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</row>
    <row r="3" spans="1:16" ht="18.75" x14ac:dyDescent="0.25">
      <c r="A3" s="1"/>
    </row>
    <row r="4" spans="1:16" ht="34.5" customHeight="1" x14ac:dyDescent="0.25">
      <c r="A4" s="89" t="s">
        <v>80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</row>
    <row r="5" spans="1:16" x14ac:dyDescent="0.25">
      <c r="A5" s="89" t="s">
        <v>93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</row>
    <row r="6" spans="1:16" ht="43.5" customHeight="1" x14ac:dyDescent="0.25">
      <c r="A6" s="89" t="s">
        <v>24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</row>
    <row r="7" spans="1:16" ht="18.75" x14ac:dyDescent="0.25">
      <c r="A7" s="3"/>
    </row>
    <row r="8" spans="1:16" ht="71.25" customHeight="1" x14ac:dyDescent="0.25">
      <c r="A8" s="99" t="s">
        <v>1</v>
      </c>
      <c r="B8" s="99" t="s">
        <v>2</v>
      </c>
      <c r="C8" s="99" t="s">
        <v>3</v>
      </c>
      <c r="D8" s="99"/>
      <c r="E8" s="99"/>
      <c r="F8" s="99"/>
      <c r="G8" s="99" t="s">
        <v>4</v>
      </c>
      <c r="H8" s="99"/>
      <c r="I8" s="99"/>
      <c r="J8" s="99"/>
      <c r="K8" s="99" t="s">
        <v>5</v>
      </c>
      <c r="L8" s="99"/>
      <c r="M8" s="99"/>
      <c r="N8" s="99"/>
      <c r="O8" s="99" t="s">
        <v>6</v>
      </c>
      <c r="P8" s="99" t="s">
        <v>7</v>
      </c>
    </row>
    <row r="9" spans="1:16" ht="24" x14ac:dyDescent="0.25">
      <c r="A9" s="99"/>
      <c r="B9" s="99"/>
      <c r="C9" s="21" t="s">
        <v>8</v>
      </c>
      <c r="D9" s="21" t="s">
        <v>9</v>
      </c>
      <c r="E9" s="21" t="s">
        <v>10</v>
      </c>
      <c r="F9" s="21" t="s">
        <v>11</v>
      </c>
      <c r="G9" s="21" t="s">
        <v>8</v>
      </c>
      <c r="H9" s="21" t="s">
        <v>9</v>
      </c>
      <c r="I9" s="21" t="s">
        <v>10</v>
      </c>
      <c r="J9" s="21" t="s">
        <v>11</v>
      </c>
      <c r="K9" s="21" t="s">
        <v>8</v>
      </c>
      <c r="L9" s="21" t="s">
        <v>9</v>
      </c>
      <c r="M9" s="21" t="s">
        <v>10</v>
      </c>
      <c r="N9" s="21" t="s">
        <v>11</v>
      </c>
      <c r="O9" s="99"/>
      <c r="P9" s="99"/>
    </row>
    <row r="10" spans="1:16" x14ac:dyDescent="0.25">
      <c r="A10" s="21">
        <v>1</v>
      </c>
      <c r="B10" s="21">
        <v>2</v>
      </c>
      <c r="C10" s="21">
        <v>3</v>
      </c>
      <c r="D10" s="21">
        <v>4</v>
      </c>
      <c r="E10" s="21">
        <v>5</v>
      </c>
      <c r="F10" s="21">
        <v>6</v>
      </c>
      <c r="G10" s="21">
        <v>7</v>
      </c>
      <c r="H10" s="21">
        <v>8</v>
      </c>
      <c r="I10" s="21">
        <v>9</v>
      </c>
      <c r="J10" s="21">
        <v>10</v>
      </c>
      <c r="K10" s="21">
        <v>11</v>
      </c>
      <c r="L10" s="21">
        <v>12</v>
      </c>
      <c r="M10" s="21">
        <v>13</v>
      </c>
      <c r="N10" s="21">
        <v>14</v>
      </c>
      <c r="O10" s="21">
        <v>15</v>
      </c>
      <c r="P10" s="21">
        <v>16</v>
      </c>
    </row>
    <row r="11" spans="1:16" x14ac:dyDescent="0.25">
      <c r="A11" s="99" t="s">
        <v>12</v>
      </c>
      <c r="B11" s="99"/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</row>
    <row r="12" spans="1:16" s="8" customFormat="1" ht="51" x14ac:dyDescent="0.2">
      <c r="A12" s="71"/>
      <c r="B12" s="78" t="s">
        <v>66</v>
      </c>
      <c r="C12" s="71">
        <f>C13</f>
        <v>0</v>
      </c>
      <c r="D12" s="71">
        <f t="shared" ref="D12:N12" si="0">D13</f>
        <v>0</v>
      </c>
      <c r="E12" s="71">
        <f t="shared" si="0"/>
        <v>80</v>
      </c>
      <c r="F12" s="71">
        <f t="shared" si="0"/>
        <v>0</v>
      </c>
      <c r="G12" s="71">
        <f t="shared" si="0"/>
        <v>0</v>
      </c>
      <c r="H12" s="71">
        <f t="shared" si="0"/>
        <v>0</v>
      </c>
      <c r="I12" s="71">
        <f t="shared" si="0"/>
        <v>66</v>
      </c>
      <c r="J12" s="71">
        <f t="shared" si="0"/>
        <v>0</v>
      </c>
      <c r="K12" s="71">
        <f t="shared" si="0"/>
        <v>0</v>
      </c>
      <c r="L12" s="71">
        <f t="shared" si="0"/>
        <v>0</v>
      </c>
      <c r="M12" s="71">
        <f t="shared" si="0"/>
        <v>66</v>
      </c>
      <c r="N12" s="71">
        <f t="shared" si="0"/>
        <v>0</v>
      </c>
      <c r="O12" s="21"/>
      <c r="P12" s="21"/>
    </row>
    <row r="13" spans="1:16" s="8" customFormat="1" ht="51" x14ac:dyDescent="0.2">
      <c r="A13" s="21"/>
      <c r="B13" s="17" t="s">
        <v>67</v>
      </c>
      <c r="C13" s="21">
        <v>0</v>
      </c>
      <c r="D13" s="21">
        <v>0</v>
      </c>
      <c r="E13" s="21">
        <v>80</v>
      </c>
      <c r="F13" s="21">
        <v>0</v>
      </c>
      <c r="G13" s="21">
        <v>0</v>
      </c>
      <c r="H13" s="21">
        <v>0</v>
      </c>
      <c r="I13" s="21">
        <v>66</v>
      </c>
      <c r="J13" s="21">
        <v>0</v>
      </c>
      <c r="K13" s="21">
        <v>0</v>
      </c>
      <c r="L13" s="21">
        <v>0</v>
      </c>
      <c r="M13" s="21">
        <v>66</v>
      </c>
      <c r="N13" s="21">
        <v>0</v>
      </c>
      <c r="O13" s="37">
        <f>M13/E13</f>
        <v>0.82499999999999996</v>
      </c>
      <c r="P13" s="21" t="s">
        <v>91</v>
      </c>
    </row>
    <row r="14" spans="1:16" s="8" customFormat="1" ht="51" x14ac:dyDescent="0.2">
      <c r="A14" s="71"/>
      <c r="B14" s="75" t="s">
        <v>68</v>
      </c>
      <c r="C14" s="71">
        <f>C15</f>
        <v>0</v>
      </c>
      <c r="D14" s="71">
        <f t="shared" ref="D14:N14" si="1">D15</f>
        <v>0</v>
      </c>
      <c r="E14" s="71">
        <f t="shared" si="1"/>
        <v>60</v>
      </c>
      <c r="F14" s="71">
        <f t="shared" si="1"/>
        <v>0</v>
      </c>
      <c r="G14" s="71">
        <f t="shared" si="1"/>
        <v>0</v>
      </c>
      <c r="H14" s="71">
        <f t="shared" si="1"/>
        <v>0</v>
      </c>
      <c r="I14" s="71">
        <f t="shared" si="1"/>
        <v>54</v>
      </c>
      <c r="J14" s="71">
        <f t="shared" si="1"/>
        <v>0</v>
      </c>
      <c r="K14" s="71">
        <f t="shared" si="1"/>
        <v>0</v>
      </c>
      <c r="L14" s="71">
        <f t="shared" si="1"/>
        <v>0</v>
      </c>
      <c r="M14" s="71">
        <f t="shared" si="1"/>
        <v>54</v>
      </c>
      <c r="N14" s="71">
        <f t="shared" si="1"/>
        <v>0</v>
      </c>
      <c r="O14" s="37"/>
      <c r="P14" s="21"/>
    </row>
    <row r="15" spans="1:16" s="8" customFormat="1" ht="25.5" x14ac:dyDescent="0.2">
      <c r="A15" s="21"/>
      <c r="B15" s="38" t="s">
        <v>69</v>
      </c>
      <c r="C15" s="21">
        <v>0</v>
      </c>
      <c r="D15" s="21">
        <v>0</v>
      </c>
      <c r="E15" s="21">
        <v>60</v>
      </c>
      <c r="F15" s="21">
        <v>0</v>
      </c>
      <c r="G15" s="21">
        <v>0</v>
      </c>
      <c r="H15" s="21">
        <v>0</v>
      </c>
      <c r="I15" s="21">
        <v>54</v>
      </c>
      <c r="J15" s="21">
        <v>0</v>
      </c>
      <c r="K15" s="21">
        <v>0</v>
      </c>
      <c r="L15" s="21">
        <v>0</v>
      </c>
      <c r="M15" s="21">
        <v>54</v>
      </c>
      <c r="N15" s="21">
        <v>0</v>
      </c>
      <c r="O15" s="37">
        <f t="shared" ref="O15:O18" si="2">M15/E15</f>
        <v>0.9</v>
      </c>
      <c r="P15" s="21" t="s">
        <v>91</v>
      </c>
    </row>
    <row r="16" spans="1:16" s="8" customFormat="1" ht="38.25" x14ac:dyDescent="0.2">
      <c r="A16" s="71"/>
      <c r="B16" s="75" t="s">
        <v>127</v>
      </c>
      <c r="C16" s="71">
        <f>C17</f>
        <v>0</v>
      </c>
      <c r="D16" s="71">
        <f t="shared" ref="D16:N16" si="3">D17</f>
        <v>0</v>
      </c>
      <c r="E16" s="71">
        <f t="shared" si="3"/>
        <v>140</v>
      </c>
      <c r="F16" s="71">
        <f t="shared" si="3"/>
        <v>0</v>
      </c>
      <c r="G16" s="71">
        <f t="shared" si="3"/>
        <v>0</v>
      </c>
      <c r="H16" s="71">
        <f t="shared" si="3"/>
        <v>0</v>
      </c>
      <c r="I16" s="71">
        <f t="shared" si="3"/>
        <v>106.5</v>
      </c>
      <c r="J16" s="71">
        <f t="shared" si="3"/>
        <v>0</v>
      </c>
      <c r="K16" s="71">
        <f t="shared" si="3"/>
        <v>0</v>
      </c>
      <c r="L16" s="71">
        <f t="shared" si="3"/>
        <v>0</v>
      </c>
      <c r="M16" s="71">
        <f t="shared" si="3"/>
        <v>106.5</v>
      </c>
      <c r="N16" s="71">
        <f t="shared" si="3"/>
        <v>0</v>
      </c>
      <c r="O16" s="37"/>
      <c r="P16" s="21"/>
    </row>
    <row r="17" spans="1:16" s="8" customFormat="1" ht="76.5" x14ac:dyDescent="0.2">
      <c r="A17" s="21"/>
      <c r="B17" s="23" t="s">
        <v>128</v>
      </c>
      <c r="C17" s="21">
        <v>0</v>
      </c>
      <c r="D17" s="21">
        <v>0</v>
      </c>
      <c r="E17" s="21">
        <v>140</v>
      </c>
      <c r="F17" s="21">
        <v>0</v>
      </c>
      <c r="G17" s="21">
        <v>0</v>
      </c>
      <c r="H17" s="21">
        <v>0</v>
      </c>
      <c r="I17" s="21">
        <v>106.5</v>
      </c>
      <c r="J17" s="21">
        <v>0</v>
      </c>
      <c r="K17" s="21">
        <v>0</v>
      </c>
      <c r="L17" s="21">
        <v>0</v>
      </c>
      <c r="M17" s="21">
        <v>106.5</v>
      </c>
      <c r="N17" s="21">
        <v>0</v>
      </c>
      <c r="O17" s="37">
        <f t="shared" si="2"/>
        <v>0.76071428571428568</v>
      </c>
      <c r="P17" s="21" t="s">
        <v>91</v>
      </c>
    </row>
    <row r="18" spans="1:16" s="30" customFormat="1" ht="17.25" customHeight="1" x14ac:dyDescent="0.2">
      <c r="A18" s="29"/>
      <c r="B18" s="76" t="s">
        <v>21</v>
      </c>
      <c r="C18" s="29">
        <f>C16+C14+C12</f>
        <v>0</v>
      </c>
      <c r="D18" s="29">
        <f t="shared" ref="D18:N18" si="4">D16+D14+D12</f>
        <v>0</v>
      </c>
      <c r="E18" s="29">
        <f t="shared" si="4"/>
        <v>280</v>
      </c>
      <c r="F18" s="29">
        <f t="shared" si="4"/>
        <v>0</v>
      </c>
      <c r="G18" s="29">
        <f t="shared" si="4"/>
        <v>0</v>
      </c>
      <c r="H18" s="29">
        <f t="shared" si="4"/>
        <v>0</v>
      </c>
      <c r="I18" s="29">
        <f t="shared" si="4"/>
        <v>226.5</v>
      </c>
      <c r="J18" s="29">
        <f t="shared" si="4"/>
        <v>0</v>
      </c>
      <c r="K18" s="29">
        <f t="shared" si="4"/>
        <v>0</v>
      </c>
      <c r="L18" s="29">
        <f t="shared" si="4"/>
        <v>0</v>
      </c>
      <c r="M18" s="29">
        <f t="shared" si="4"/>
        <v>226.5</v>
      </c>
      <c r="N18" s="29">
        <f t="shared" si="4"/>
        <v>0</v>
      </c>
      <c r="O18" s="85">
        <f t="shared" si="2"/>
        <v>0.80892857142857144</v>
      </c>
      <c r="P18" s="29"/>
    </row>
    <row r="19" spans="1:16" ht="18.75" x14ac:dyDescent="0.25">
      <c r="A19" s="3"/>
    </row>
    <row r="20" spans="1:16" ht="18.75" x14ac:dyDescent="0.25">
      <c r="A20" s="2"/>
      <c r="L20" s="7"/>
    </row>
    <row r="21" spans="1:16" ht="18.75" x14ac:dyDescent="0.25">
      <c r="A21" s="2"/>
    </row>
    <row r="22" spans="1:16" ht="18.75" x14ac:dyDescent="0.25">
      <c r="A22" s="2"/>
    </row>
    <row r="23" spans="1:16" ht="18.75" x14ac:dyDescent="0.25">
      <c r="A23" s="2"/>
    </row>
    <row r="24" spans="1:16" ht="18.75" x14ac:dyDescent="0.25">
      <c r="A24" s="2"/>
    </row>
    <row r="25" spans="1:16" ht="18.75" x14ac:dyDescent="0.25">
      <c r="A25" s="2"/>
    </row>
    <row r="26" spans="1:16" ht="19.5" thickBot="1" x14ac:dyDescent="0.3">
      <c r="A26" s="2"/>
    </row>
    <row r="27" spans="1:16" ht="18.75" x14ac:dyDescent="0.25">
      <c r="A27" s="2"/>
    </row>
    <row r="28" spans="1:16" ht="18.75" x14ac:dyDescent="0.25">
      <c r="A28" s="2"/>
    </row>
    <row r="29" spans="1:16" ht="18.75" x14ac:dyDescent="0.25">
      <c r="A29" s="2"/>
    </row>
    <row r="30" spans="1:16" ht="18.75" x14ac:dyDescent="0.25">
      <c r="A30" s="2"/>
    </row>
    <row r="31" spans="1:16" ht="18.75" x14ac:dyDescent="0.25">
      <c r="A31" s="2"/>
    </row>
    <row r="32" spans="1:16" ht="18.75" x14ac:dyDescent="0.25">
      <c r="A32" s="2"/>
    </row>
    <row r="33" spans="1:1" ht="18.75" x14ac:dyDescent="0.25">
      <c r="A33" s="2"/>
    </row>
    <row r="34" spans="1:1" ht="18.75" x14ac:dyDescent="0.25">
      <c r="A34" s="2"/>
    </row>
  </sheetData>
  <mergeCells count="13">
    <mergeCell ref="O8:O9"/>
    <mergeCell ref="P8:P9"/>
    <mergeCell ref="A11:P11"/>
    <mergeCell ref="A8:A9"/>
    <mergeCell ref="B8:B9"/>
    <mergeCell ref="C8:F8"/>
    <mergeCell ref="G8:J8"/>
    <mergeCell ref="K8:N8"/>
    <mergeCell ref="A1:P1"/>
    <mergeCell ref="A2:P2"/>
    <mergeCell ref="A4:P4"/>
    <mergeCell ref="A5:P5"/>
    <mergeCell ref="A6:P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комф.гор.ср.</vt:lpstr>
      <vt:lpstr>без.город</vt:lpstr>
      <vt:lpstr>ГО и ЧС</vt:lpstr>
      <vt:lpstr>дороги</vt:lpstr>
      <vt:lpstr>жкх</vt:lpstr>
      <vt:lpstr> благоустройство </vt:lpstr>
      <vt:lpstr>молодежь</vt:lpstr>
      <vt:lpstr>культура</vt:lpstr>
      <vt:lpstr>соц.поддержка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Романова</dc:creator>
  <cp:lastModifiedBy>Татьяна Митлинова</cp:lastModifiedBy>
  <cp:lastPrinted>2024-02-16T08:46:41Z</cp:lastPrinted>
  <dcterms:created xsi:type="dcterms:W3CDTF">2015-06-05T18:17:20Z</dcterms:created>
  <dcterms:modified xsi:type="dcterms:W3CDTF">2024-03-19T08:46:48Z</dcterms:modified>
</cp:coreProperties>
</file>